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rv.tombank.com.tr\Mali Kontrol ve Planlama\Yasal Raporlama\Bağımsız Denetim Raporları\Aralık 2023\"/>
    </mc:Choice>
  </mc:AlternateContent>
  <xr:revisionPtr revIDLastSave="0" documentId="13_ncr:1_{9B2598C2-69E7-4053-A3BD-15DD2E561FCB}" xr6:coauthVersionLast="36" xr6:coauthVersionMax="36" xr10:uidLastSave="{00000000-0000-0000-0000-000000000000}"/>
  <bookViews>
    <workbookView xWindow="0" yWindow="0" windowWidth="23040" windowHeight="8652" activeTab="6" xr2:uid="{94AC9CBC-AE29-4B8F-9A58-C7F9A75AC7FD}"/>
  </bookViews>
  <sheets>
    <sheet name="Varlıklar" sheetId="7" r:id="rId1"/>
    <sheet name="Yükümlülükler" sheetId="1" r:id="rId2"/>
    <sheet name="nazım" sheetId="2" r:id="rId3"/>
    <sheet name="Kar zarar" sheetId="3" r:id="rId4"/>
    <sheet name="Diğer kapsamlı gelir" sheetId="4" r:id="rId5"/>
    <sheet name="Özkaynak değişim" sheetId="5" r:id="rId6"/>
    <sheet name="Nakit Akış tablosu" sheetId="6" r:id="rId7"/>
  </sheets>
  <externalReferences>
    <externalReference r:id="rId8"/>
  </externalReferences>
  <definedNames>
    <definedName name="_xlnm.Print_Area" localSheetId="4">'Diğer kapsamlı gelir'!$A$1:$D$26</definedName>
    <definedName name="_xlnm.Print_Area" localSheetId="3">'Kar zarar'!$A$1:$F$74</definedName>
    <definedName name="_xlnm.Print_Area" localSheetId="0">Varlıklar!$A$1:$J$56</definedName>
    <definedName name="_xlnm.Print_Area" localSheetId="1">Yükümlülükler!$A$1:$J$53</definedName>
    <definedName name="Z_1425EFD3_A0B5_418D_B53B_61F735380528_.wvu.PrintArea" localSheetId="4" hidden="1">'Diğer kapsamlı gelir'!$A$1:$D$26</definedName>
    <definedName name="Z_1425EFD3_A0B5_418D_B53B_61F735380528_.wvu.PrintArea" localSheetId="3" hidden="1">'Kar zarar'!$A$1:$F$74</definedName>
    <definedName name="Z_1425EFD3_A0B5_418D_B53B_61F735380528_.wvu.PrintArea" localSheetId="0" hidden="1">Varlıklar!$A$1:$J$56</definedName>
    <definedName name="Z_1425EFD3_A0B5_418D_B53B_61F735380528_.wvu.PrintArea" localSheetId="1" hidden="1">Yükümlülükler!$A$1:$J$53</definedName>
    <definedName name="Z_1F40CE8C_AB5F_422E_9C2C_1F7BD49EA3FB_.wvu.PrintArea" localSheetId="4" hidden="1">'Diğer kapsamlı gelir'!$A$1:$D$26</definedName>
    <definedName name="Z_1F40CE8C_AB5F_422E_9C2C_1F7BD49EA3FB_.wvu.PrintArea" localSheetId="3" hidden="1">'Kar zarar'!$A$1:$F$73</definedName>
    <definedName name="Z_1F40CE8C_AB5F_422E_9C2C_1F7BD49EA3FB_.wvu.PrintArea" localSheetId="0" hidden="1">Varlıklar!$A$2:$J$56</definedName>
    <definedName name="Z_1F40CE8C_AB5F_422E_9C2C_1F7BD49EA3FB_.wvu.PrintArea" localSheetId="1" hidden="1">Yükümlülükler!$A$2:$J$53</definedName>
    <definedName name="Z_3AC058F2_1CAF_4504_919F_FF18E4A1925A_.wvu.PrintArea" localSheetId="4" hidden="1">'Diğer kapsamlı gelir'!$A$1:$D$26</definedName>
    <definedName name="Z_3AC058F2_1CAF_4504_919F_FF18E4A1925A_.wvu.PrintArea" localSheetId="3" hidden="1">'Kar zarar'!$A$1:$F$73</definedName>
    <definedName name="Z_3AC058F2_1CAF_4504_919F_FF18E4A1925A_.wvu.PrintArea" localSheetId="0" hidden="1">Varlıklar!$A$2:$J$56</definedName>
    <definedName name="Z_3AC058F2_1CAF_4504_919F_FF18E4A1925A_.wvu.PrintArea" localSheetId="1" hidden="1">Yükümlülükler!$A$2:$J$53</definedName>
    <definedName name="Z_483D73D0_D9EC_4893_AF66_8020679F96E5_.wvu.PrintArea" localSheetId="4" hidden="1">'Diğer kapsamlı gelir'!$A$1:$D$26</definedName>
    <definedName name="Z_483D73D0_D9EC_4893_AF66_8020679F96E5_.wvu.PrintArea" localSheetId="3" hidden="1">'Kar zarar'!$A$1:$F$74</definedName>
    <definedName name="Z_483D73D0_D9EC_4893_AF66_8020679F96E5_.wvu.PrintArea" localSheetId="0" hidden="1">Varlıklar!$A$1:$J$56</definedName>
    <definedName name="Z_483D73D0_D9EC_4893_AF66_8020679F96E5_.wvu.PrintArea" localSheetId="1" hidden="1">Yükümlülükler!$A$1:$J$53</definedName>
    <definedName name="Z_633E3330_5E65_4BE3_B614_BBCF4386BE34_.wvu.PrintArea" localSheetId="4" hidden="1">'Diğer kapsamlı gelir'!$A$1:$D$26</definedName>
    <definedName name="Z_633E3330_5E65_4BE3_B614_BBCF4386BE34_.wvu.PrintArea" localSheetId="3" hidden="1">'Kar zarar'!$A$1:$F$74</definedName>
    <definedName name="Z_633E3330_5E65_4BE3_B614_BBCF4386BE34_.wvu.PrintArea" localSheetId="0" hidden="1">Varlıklar!$A$2:$J$56</definedName>
    <definedName name="Z_633E3330_5E65_4BE3_B614_BBCF4386BE34_.wvu.PrintArea" localSheetId="1" hidden="1">Yükümlülükler!$A$2:$J$53</definedName>
    <definedName name="Z_9396E133_4C05_4640_A115_67E7C74F584E_.wvu.PrintArea" localSheetId="4" hidden="1">'Diğer kapsamlı gelir'!$A$1:$D$26</definedName>
    <definedName name="Z_9396E133_4C05_4640_A115_67E7C74F584E_.wvu.PrintArea" localSheetId="3" hidden="1">'Kar zarar'!$A$1:$F$74</definedName>
    <definedName name="Z_9396E133_4C05_4640_A115_67E7C74F584E_.wvu.PrintArea" localSheetId="0" hidden="1">Varlıklar!$A$2:$J$56</definedName>
    <definedName name="Z_9396E133_4C05_4640_A115_67E7C74F584E_.wvu.PrintArea" localSheetId="1" hidden="1">Yükümlülükler!$A$2:$J$53</definedName>
    <definedName name="Z_98AEFA73_9634_4FDA_AA3F_E53B056AE112_.wvu.PrintArea" localSheetId="4" hidden="1">'Diğer kapsamlı gelir'!$A$1:$D$26</definedName>
    <definedName name="Z_98AEFA73_9634_4FDA_AA3F_E53B056AE112_.wvu.PrintArea" localSheetId="3" hidden="1">'Kar zarar'!$A$1:$F$73</definedName>
    <definedName name="Z_98AEFA73_9634_4FDA_AA3F_E53B056AE112_.wvu.PrintArea" localSheetId="0" hidden="1">Varlıklar!$A$2:$J$56</definedName>
    <definedName name="Z_98AEFA73_9634_4FDA_AA3F_E53B056AE112_.wvu.PrintArea" localSheetId="1" hidden="1">Yükümlülükler!$A$2:$J$53</definedName>
    <definedName name="Z_A2A7CBB4_AE51_4E78_82A9_C73DACD6ADE4_.wvu.PrintArea" localSheetId="4" hidden="1">'Diğer kapsamlı gelir'!$A$1:$D$26</definedName>
    <definedName name="Z_A2A7CBB4_AE51_4E78_82A9_C73DACD6ADE4_.wvu.PrintArea" localSheetId="3" hidden="1">'Kar zarar'!$A$1:$F$74</definedName>
    <definedName name="Z_A2A7CBB4_AE51_4E78_82A9_C73DACD6ADE4_.wvu.PrintArea" localSheetId="0" hidden="1">Varlıklar!$A$1:$J$56</definedName>
    <definedName name="Z_A2A7CBB4_AE51_4E78_82A9_C73DACD6ADE4_.wvu.PrintArea" localSheetId="1" hidden="1">Yükümlülükler!$A$1:$J$53</definedName>
    <definedName name="Z_D0449BC9_D391_4EBD_9E45_B95B8E82E03F_.wvu.PrintArea" localSheetId="3" hidden="1">'Kar zarar'!$A$1:$F$73</definedName>
    <definedName name="Z_D0449BC9_D391_4EBD_9E45_B95B8E82E03F_.wvu.PrintArea" localSheetId="0" hidden="1">Varlıklar!$A$2:$J$41</definedName>
    <definedName name="Z_D0449BC9_D391_4EBD_9E45_B95B8E82E03F_.wvu.PrintArea" localSheetId="1" hidden="1">Yükümlülükler!$A$2:$J$53</definedName>
    <definedName name="Z_E4074B34_F04D_4262_9FF3_5CA4D7A5090C_.wvu.PrintArea" localSheetId="4" hidden="1">'Diğer kapsamlı gelir'!$A$1:$D$26</definedName>
    <definedName name="Z_E4074B34_F04D_4262_9FF3_5CA4D7A5090C_.wvu.PrintArea" localSheetId="3" hidden="1">'Kar zarar'!$A$1:$F$74</definedName>
    <definedName name="Z_E4074B34_F04D_4262_9FF3_5CA4D7A5090C_.wvu.PrintArea" localSheetId="0" hidden="1">Varlıklar!$A$1:$J$56</definedName>
    <definedName name="Z_E4074B34_F04D_4262_9FF3_5CA4D7A5090C_.wvu.PrintArea" localSheetId="1" hidden="1">Yükümlülükler!$A$1:$J$53</definedName>
    <definedName name="Z_EA4EAC5E_1D4D_47AC_B1B2_84282D2EB046_.wvu.PrintArea" localSheetId="4" hidden="1">'Diğer kapsamlı gelir'!$A$1:$D$26</definedName>
    <definedName name="Z_EA4EAC5E_1D4D_47AC_B1B2_84282D2EB046_.wvu.PrintArea" localSheetId="3" hidden="1">'Kar zarar'!$A$1:$F$73</definedName>
    <definedName name="Z_EA4EAC5E_1D4D_47AC_B1B2_84282D2EB046_.wvu.PrintArea" localSheetId="0" hidden="1">Varlıklar!$A$2:$J$56</definedName>
    <definedName name="Z_EA4EAC5E_1D4D_47AC_B1B2_84282D2EB046_.wvu.PrintArea" localSheetId="1" hidden="1">Yükümlülükler!$A$2:$J$53</definedName>
    <definedName name="Z_F0AB3048_32E9_4BAF_9A5C_028907AD0E21_.wvu.PrintArea" localSheetId="3" hidden="1">'Kar zarar'!$A$1:$F$73</definedName>
    <definedName name="Z_F0AB3048_32E9_4BAF_9A5C_028907AD0E21_.wvu.PrintArea" localSheetId="0" hidden="1">Varlıklar!$A$2:$J$41</definedName>
    <definedName name="Z_F0AB3048_32E9_4BAF_9A5C_028907AD0E21_.wvu.PrintArea" localSheetId="1" hidden="1">Yükümlülükler!$A$2:$J$53</definedName>
    <definedName name="Z_FE027DD3_63EF_4184_9182_08C2EC3D8BB4_.wvu.PrintArea" localSheetId="4" hidden="1">'Diğer kapsamlı gelir'!$A$1:$D$26</definedName>
    <definedName name="Z_FE027DD3_63EF_4184_9182_08C2EC3D8BB4_.wvu.PrintArea" localSheetId="3" hidden="1">'Kar zarar'!$A$1:$F$73</definedName>
    <definedName name="Z_FE027DD3_63EF_4184_9182_08C2EC3D8BB4_.wvu.PrintArea" localSheetId="0" hidden="1">Varlıklar!$A$2:$J$56</definedName>
    <definedName name="Z_FE027DD3_63EF_4184_9182_08C2EC3D8BB4_.wvu.PrintArea" localSheetId="1" hidden="1">Yükümlülükler!$A$2:$J$53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7" l="1"/>
  <c r="I54" i="7" s="1"/>
  <c r="A53" i="7"/>
  <c r="I53" i="7" s="1"/>
  <c r="I52" i="7"/>
  <c r="A52" i="7"/>
  <c r="H52" i="7" s="1"/>
  <c r="J52" i="7" s="1"/>
  <c r="I51" i="7"/>
  <c r="H51" i="7"/>
  <c r="J51" i="7" s="1"/>
  <c r="A51" i="7"/>
  <c r="F51" i="7" s="1"/>
  <c r="I50" i="7"/>
  <c r="H50" i="7"/>
  <c r="J50" i="7" s="1"/>
  <c r="A50" i="7"/>
  <c r="F50" i="7" s="1"/>
  <c r="H49" i="7"/>
  <c r="F49" i="7"/>
  <c r="A49" i="7"/>
  <c r="E49" i="7" s="1"/>
  <c r="A48" i="7"/>
  <c r="A47" i="7"/>
  <c r="I47" i="7" s="1"/>
  <c r="A46" i="7"/>
  <c r="I46" i="7" s="1"/>
  <c r="A45" i="7"/>
  <c r="I45" i="7" s="1"/>
  <c r="I44" i="7" s="1"/>
  <c r="A44" i="7"/>
  <c r="I43" i="7"/>
  <c r="H43" i="7"/>
  <c r="J43" i="7" s="1"/>
  <c r="A43" i="7"/>
  <c r="F43" i="7" s="1"/>
  <c r="I42" i="7"/>
  <c r="I41" i="7" s="1"/>
  <c r="H42" i="7"/>
  <c r="H41" i="7" s="1"/>
  <c r="J41" i="7" s="1"/>
  <c r="A42" i="7"/>
  <c r="F42" i="7" s="1"/>
  <c r="A41" i="7"/>
  <c r="I40" i="7"/>
  <c r="H40" i="7"/>
  <c r="J40" i="7" s="1"/>
  <c r="F40" i="7"/>
  <c r="E40" i="7"/>
  <c r="G40" i="7" s="1"/>
  <c r="A40" i="7"/>
  <c r="E39" i="7"/>
  <c r="A39" i="7"/>
  <c r="I39" i="7" s="1"/>
  <c r="I38" i="7" s="1"/>
  <c r="I37" i="7" s="1"/>
  <c r="A38" i="7"/>
  <c r="A37" i="7"/>
  <c r="I36" i="7"/>
  <c r="A36" i="7"/>
  <c r="H36" i="7" s="1"/>
  <c r="J36" i="7" s="1"/>
  <c r="I35" i="7"/>
  <c r="I34" i="7" s="1"/>
  <c r="H35" i="7"/>
  <c r="J35" i="7" s="1"/>
  <c r="A35" i="7"/>
  <c r="F35" i="7" s="1"/>
  <c r="A34" i="7"/>
  <c r="I32" i="7"/>
  <c r="H32" i="7"/>
  <c r="J32" i="7" s="1"/>
  <c r="F32" i="7"/>
  <c r="A32" i="7"/>
  <c r="E32" i="7" s="1"/>
  <c r="G32" i="7" s="1"/>
  <c r="I31" i="7"/>
  <c r="H31" i="7"/>
  <c r="J31" i="7" s="1"/>
  <c r="F31" i="7"/>
  <c r="E31" i="7"/>
  <c r="G31" i="7" s="1"/>
  <c r="A31" i="7"/>
  <c r="A30" i="7"/>
  <c r="E30" i="7" s="1"/>
  <c r="A29" i="7"/>
  <c r="A28" i="7"/>
  <c r="I28" i="7" s="1"/>
  <c r="I27" i="7"/>
  <c r="A27" i="7"/>
  <c r="H27" i="7" s="1"/>
  <c r="A26" i="7"/>
  <c r="I25" i="7"/>
  <c r="H25" i="7"/>
  <c r="J25" i="7" s="1"/>
  <c r="A25" i="7"/>
  <c r="F25" i="7" s="1"/>
  <c r="I24" i="7"/>
  <c r="I23" i="7" s="1"/>
  <c r="H24" i="7"/>
  <c r="J24" i="7" s="1"/>
  <c r="F24" i="7"/>
  <c r="A24" i="7"/>
  <c r="E24" i="7" s="1"/>
  <c r="A23" i="7"/>
  <c r="A22" i="7"/>
  <c r="F22" i="7" s="1"/>
  <c r="A21" i="7"/>
  <c r="E21" i="7" s="1"/>
  <c r="A20" i="7"/>
  <c r="I20" i="7" s="1"/>
  <c r="A19" i="7"/>
  <c r="I18" i="7"/>
  <c r="H18" i="7"/>
  <c r="J18" i="7" s="1"/>
  <c r="A18" i="7"/>
  <c r="F18" i="7" s="1"/>
  <c r="I17" i="7"/>
  <c r="H17" i="7"/>
  <c r="J17" i="7" s="1"/>
  <c r="A17" i="7"/>
  <c r="F17" i="7" s="1"/>
  <c r="I16" i="7"/>
  <c r="I15" i="7" s="1"/>
  <c r="H16" i="7"/>
  <c r="J16" i="7" s="1"/>
  <c r="F16" i="7"/>
  <c r="A16" i="7"/>
  <c r="E16" i="7" s="1"/>
  <c r="A15" i="7"/>
  <c r="A14" i="7"/>
  <c r="I14" i="7" s="1"/>
  <c r="A13" i="7"/>
  <c r="H13" i="7" s="1"/>
  <c r="A12" i="7"/>
  <c r="I12" i="7" s="1"/>
  <c r="A11" i="7"/>
  <c r="A10" i="7"/>
  <c r="F41" i="7" l="1"/>
  <c r="G24" i="7"/>
  <c r="J27" i="7"/>
  <c r="G39" i="7"/>
  <c r="G49" i="7"/>
  <c r="E29" i="7"/>
  <c r="G16" i="7"/>
  <c r="E15" i="7"/>
  <c r="G15" i="7" s="1"/>
  <c r="F23" i="7"/>
  <c r="F15" i="7"/>
  <c r="F48" i="7"/>
  <c r="E22" i="7"/>
  <c r="G22" i="7" s="1"/>
  <c r="E47" i="7"/>
  <c r="G47" i="7" s="1"/>
  <c r="H34" i="7"/>
  <c r="J34" i="7" s="1"/>
  <c r="E54" i="7"/>
  <c r="E28" i="7"/>
  <c r="J42" i="7"/>
  <c r="E45" i="7"/>
  <c r="F46" i="7"/>
  <c r="H48" i="7"/>
  <c r="I49" i="7"/>
  <c r="I48" i="7" s="1"/>
  <c r="E53" i="7"/>
  <c r="F54" i="7"/>
  <c r="E14" i="7"/>
  <c r="E13" i="7"/>
  <c r="F14" i="7"/>
  <c r="E38" i="7"/>
  <c r="F39" i="7"/>
  <c r="F38" i="7" s="1"/>
  <c r="E46" i="7"/>
  <c r="G46" i="7" s="1"/>
  <c r="F47" i="7"/>
  <c r="F21" i="7"/>
  <c r="G21" i="7" s="1"/>
  <c r="H23" i="7"/>
  <c r="J23" i="7" s="1"/>
  <c r="F45" i="7"/>
  <c r="F44" i="7" s="1"/>
  <c r="H47" i="7"/>
  <c r="J47" i="7" s="1"/>
  <c r="E52" i="7"/>
  <c r="F53" i="7"/>
  <c r="E12" i="7"/>
  <c r="F13" i="7"/>
  <c r="H15" i="7"/>
  <c r="J15" i="7" s="1"/>
  <c r="E20" i="7"/>
  <c r="F12" i="7"/>
  <c r="F11" i="7" s="1"/>
  <c r="H14" i="7"/>
  <c r="J14" i="7" s="1"/>
  <c r="H39" i="7"/>
  <c r="E18" i="7"/>
  <c r="G18" i="7" s="1"/>
  <c r="H21" i="7"/>
  <c r="J21" i="7" s="1"/>
  <c r="I22" i="7"/>
  <c r="F27" i="7"/>
  <c r="I30" i="7"/>
  <c r="I29" i="7" s="1"/>
  <c r="I26" i="7" s="1"/>
  <c r="E35" i="7"/>
  <c r="F36" i="7"/>
  <c r="F34" i="7" s="1"/>
  <c r="E43" i="7"/>
  <c r="G43" i="7" s="1"/>
  <c r="H46" i="7"/>
  <c r="J46" i="7" s="1"/>
  <c r="E51" i="7"/>
  <c r="G51" i="7" s="1"/>
  <c r="F52" i="7"/>
  <c r="H54" i="7"/>
  <c r="J54" i="7" s="1"/>
  <c r="F30" i="7"/>
  <c r="F29" i="7" s="1"/>
  <c r="F20" i="7"/>
  <c r="F19" i="7" s="1"/>
  <c r="H22" i="7"/>
  <c r="J22" i="7" s="1"/>
  <c r="E27" i="7"/>
  <c r="F28" i="7"/>
  <c r="H30" i="7"/>
  <c r="H12" i="7"/>
  <c r="I13" i="7"/>
  <c r="J13" i="7" s="1"/>
  <c r="E17" i="7"/>
  <c r="G17" i="7" s="1"/>
  <c r="H20" i="7"/>
  <c r="I21" i="7"/>
  <c r="I19" i="7" s="1"/>
  <c r="E25" i="7"/>
  <c r="G25" i="7" s="1"/>
  <c r="H28" i="7"/>
  <c r="J28" i="7" s="1"/>
  <c r="E42" i="7"/>
  <c r="H45" i="7"/>
  <c r="E50" i="7"/>
  <c r="G50" i="7" s="1"/>
  <c r="H53" i="7"/>
  <c r="J53" i="7" s="1"/>
  <c r="E36" i="7"/>
  <c r="G36" i="7" s="1"/>
  <c r="F37" i="7" l="1"/>
  <c r="J48" i="7"/>
  <c r="J39" i="7"/>
  <c r="H38" i="7"/>
  <c r="G52" i="7"/>
  <c r="G38" i="7"/>
  <c r="I11" i="7"/>
  <c r="I10" i="7" s="1"/>
  <c r="I56" i="7" s="1"/>
  <c r="G27" i="7"/>
  <c r="E26" i="7"/>
  <c r="G45" i="7"/>
  <c r="E44" i="7"/>
  <c r="G44" i="7" s="1"/>
  <c r="J49" i="7"/>
  <c r="J30" i="7"/>
  <c r="H29" i="7"/>
  <c r="J29" i="7" s="1"/>
  <c r="H19" i="7"/>
  <c r="J19" i="7" s="1"/>
  <c r="J20" i="7"/>
  <c r="G35" i="7"/>
  <c r="E34" i="7"/>
  <c r="G34" i="7" s="1"/>
  <c r="F10" i="7"/>
  <c r="G13" i="7"/>
  <c r="G30" i="7"/>
  <c r="E41" i="7"/>
  <c r="G41" i="7" s="1"/>
  <c r="G42" i="7"/>
  <c r="E19" i="7"/>
  <c r="G19" i="7" s="1"/>
  <c r="G20" i="7"/>
  <c r="G14" i="7"/>
  <c r="G28" i="7"/>
  <c r="G29" i="7"/>
  <c r="E23" i="7"/>
  <c r="G23" i="7" s="1"/>
  <c r="F26" i="7"/>
  <c r="G54" i="7"/>
  <c r="E11" i="7"/>
  <c r="G12" i="7"/>
  <c r="H44" i="7"/>
  <c r="J44" i="7" s="1"/>
  <c r="J45" i="7"/>
  <c r="H11" i="7"/>
  <c r="J12" i="7"/>
  <c r="G53" i="7"/>
  <c r="E48" i="7"/>
  <c r="G48" i="7" s="1"/>
  <c r="H26" i="7" l="1"/>
  <c r="J26" i="7" s="1"/>
  <c r="J38" i="7"/>
  <c r="H37" i="7"/>
  <c r="J37" i="7" s="1"/>
  <c r="J11" i="7"/>
  <c r="H10" i="7"/>
  <c r="E37" i="7"/>
  <c r="G37" i="7" s="1"/>
  <c r="G26" i="7"/>
  <c r="F56" i="7"/>
  <c r="E10" i="7"/>
  <c r="G11" i="7"/>
  <c r="J10" i="7" l="1"/>
  <c r="H56" i="7"/>
  <c r="J56" i="7" s="1"/>
  <c r="J59" i="7" s="1"/>
  <c r="G10" i="7"/>
  <c r="E56" i="7"/>
  <c r="G56" i="7" s="1"/>
  <c r="G59" i="7" s="1"/>
</calcChain>
</file>

<file path=xl/sharedStrings.xml><?xml version="1.0" encoding="utf-8"?>
<sst xmlns="http://schemas.openxmlformats.org/spreadsheetml/2006/main" count="937" uniqueCount="701">
  <si>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</si>
  <si>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</si>
  <si>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</si>
  <si>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</si>
  <si>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YÜKÜMLÜLÜKLER</t>
  </si>
  <si>
    <t>Dipnot</t>
  </si>
  <si>
    <t>TP</t>
  </si>
  <si>
    <t>YP</t>
  </si>
  <si>
    <t xml:space="preserve">Toplam </t>
  </si>
  <si>
    <t>I.</t>
  </si>
  <si>
    <t>TOPLANAN FONLAR</t>
  </si>
  <si>
    <t>II.</t>
  </si>
  <si>
    <t>ALINAN KREDİLER</t>
  </si>
  <si>
    <t>III.</t>
  </si>
  <si>
    <t>PARA PİYASALARINA BORÇLAR</t>
  </si>
  <si>
    <t>IV.</t>
  </si>
  <si>
    <t>İHRAÇ EDİLEN MENKUL KIYMETLER (Net)</t>
  </si>
  <si>
    <t>V.</t>
  </si>
  <si>
    <t>GERÇEĞE UYGUN DEĞER FARKI KAR ZARARA YANSITILAN FİNANSAL YÜKÜMLÜLÜKLER</t>
  </si>
  <si>
    <t>VI.</t>
  </si>
  <si>
    <t>TÜREV FİNANSAL YÜKÜMLÜLÜKLER</t>
  </si>
  <si>
    <t>6.1</t>
  </si>
  <si>
    <t>Türev Finansal Yükümlülüklerin Gerçeğe Uygun Değer Farkı Kar Zarara Yansıtılan Kısmı</t>
  </si>
  <si>
    <t>6.2</t>
  </si>
  <si>
    <t>Türev Finansal Yükümlülüklerin Gerçeğe Uygun Değer Farkı Diğer Kapsamlı Gelire Yansıtılan Kısmı</t>
  </si>
  <si>
    <t>VII.</t>
  </si>
  <si>
    <t>KİRALAMA İŞLEMLERİNDEN YÜKÜMLÜLÜKLER (Net)</t>
  </si>
  <si>
    <t>VIII.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</si>
  <si>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</si>
  <si>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</si>
  <si>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</si>
  <si>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</si>
  <si>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</si>
  <si>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</si>
  <si>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</si>
  <si>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</si>
  <si>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</si>
  <si>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</si>
  <si>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</si>
  <si>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IX.</t>
  </si>
  <si>
    <t>CARİ VERGİ BORCU</t>
  </si>
  <si>
    <t>X.</t>
  </si>
  <si>
    <t>ERTELENMİŞ VERGİ BORCU</t>
  </si>
  <si>
    <t>XI.</t>
  </si>
  <si>
    <t>SATIŞ AMAÇLI ELDE TUTULAN VE DURDURULAN FAALİYETLERE İLİŞKİN DURAN VARLIK BORÇLARI (Net)</t>
  </si>
  <si>
    <t>11.1</t>
  </si>
  <si>
    <t>Satış Amaçlı</t>
  </si>
  <si>
    <t>11.2</t>
  </si>
  <si>
    <t>Durdurulan Faaliyetlere İlişkin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</si>
  <si>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</si>
  <si>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</si>
  <si>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</si>
  <si>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</si>
  <si>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</si>
  <si>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</si>
  <si>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</si>
  <si>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</si>
  <si>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</si>
  <si>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</si>
  <si>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</si>
  <si>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</si>
  <si>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</si>
  <si>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</si>
  <si>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</si>
  <si>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</si>
  <si>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</si>
  <si>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</si>
  <si>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</si>
  <si>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</si>
  <si>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</si>
  <si>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</si>
  <si>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</si>
  <si>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</si>
  <si>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</si>
  <si>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</si>
  <si>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</si>
  <si>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</si>
  <si>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</si>
  <si>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</si>
  <si>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</si>
  <si>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</si>
  <si>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</si>
  <si>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</si>
  <si>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</si>
  <si>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</si>
  <si>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</si>
  <si>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</si>
  <si>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</si>
  <si>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</si>
  <si>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</si>
  <si>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</si>
  <si>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</si>
  <si>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>31.12.2023</t>
  </si>
  <si>
    <t>31.12.2022</t>
  </si>
  <si>
    <t>I. TOPLANAN FONLAR</t>
  </si>
  <si>
    <t>II. ALINAN KREDİLER</t>
  </si>
  <si>
    <t>III. PARA PİYASALARINA BORÇLAR</t>
  </si>
  <si>
    <t>IV. İHRAÇ EDİLEN MENKUL KIYMETLER (Net)</t>
  </si>
  <si>
    <t>V. GERÇEĞE UYGUN DEĞER FARKI KAR ZARARA YANSITILAN FİNANSAL YÜKÜMLÜLÜKLER</t>
  </si>
  <si>
    <t>VI. TÜREV FİNANSAL YÜKÜMLÜLÜKLER</t>
  </si>
  <si>
    <t>6.1 Türev Finansal Yükümlülüklerin Gerçeğe Uygun Değer Farkı Kar Zarara Yansıtılan Kısmı</t>
  </si>
  <si>
    <t>6.2 Türev Finansal Yükümlülüklerin Gerçeğe Uygun Değer Farkı Diğer Kapsamlı Gelire Yansıtılan Kısmı</t>
  </si>
  <si>
    <t>VII. KİRALAMA İŞLEMLERİNDEN YÜKÜMLÜLÜKLER (Net)</t>
  </si>
  <si>
    <t>VIII. KARŞILIKLAR</t>
  </si>
  <si>
    <t>8.1 Genel Karşılıklar</t>
  </si>
  <si>
    <t>8.2 Yeniden Yapılanma Karşılığı</t>
  </si>
  <si>
    <t>8.3 Çalışan Hakları Karşılığı</t>
  </si>
  <si>
    <t>8.4 Sigorta Teknik Karşılıkları (Net)</t>
  </si>
  <si>
    <t>8.5 Diğer Karşılıklar</t>
  </si>
  <si>
    <t>IX. CARİ VERGİ BORCU</t>
  </si>
  <si>
    <t>X. ERTELENMİŞ VERGİ BORCU</t>
  </si>
  <si>
    <t>XI. SATIŞ AMAÇLI ELDE TUTULAN VE DURDURULAN FAALİYETLERE İLİŞKİN DURAN VARLIK BORÇLARI (Net)</t>
  </si>
  <si>
    <t>11.1 Satış Amaçlı</t>
  </si>
  <si>
    <t>11.2 Durdurulan Faaliyetlere İlişkin</t>
  </si>
  <si>
    <t>XII. SERMAYE BENZERİ BORÇLANMA ARAÇLARI</t>
  </si>
  <si>
    <t>12.1 Krediler</t>
  </si>
  <si>
    <t>12.2 Diğer Borçlanma Araçları</t>
  </si>
  <si>
    <t>XIII. DİĞER YÜKÜMLÜLÜKLER</t>
  </si>
  <si>
    <t>XIV. ÖZKAYNAKLAR</t>
  </si>
  <si>
    <t>14.1 Ödenmiş Sermaye</t>
  </si>
  <si>
    <t>14.2 Sermaye Yedekleri</t>
  </si>
  <si>
    <t>14.2.1 Hisse Senedi İhraç Primleri</t>
  </si>
  <si>
    <t>14.2.2 Hisse Senedi İptal Kârları</t>
  </si>
  <si>
    <t>14.2.3 Diğer Sermaye Yedekleri</t>
  </si>
  <si>
    <t>14.3 Kâr veya Zararda Yeniden Sınıflandırılmayacak Birikmiş Diğer Kapsamlı Gelirler veya Giderler</t>
  </si>
  <si>
    <t>14.4 Kâr veya Zararda Yeniden Sınıflandırılacak Birikmiş Diğer Kapsamlı Gelirler veya Giderler</t>
  </si>
  <si>
    <t>14.5 Kâr Yedekleri</t>
  </si>
  <si>
    <t>14.5.1 Yasal Yedekler</t>
  </si>
  <si>
    <t>14.5.2 Statü Yedekleri</t>
  </si>
  <si>
    <t>14.5.3 Olağanüstü Yedekler</t>
  </si>
  <si>
    <t>14.5.4 Diğer Kâr Yedekleri</t>
  </si>
  <si>
    <t>14.6 Kâr veya Zarar</t>
  </si>
  <si>
    <t>14.6.1 Geçmiş Yıllar Kâr veya Zararı</t>
  </si>
  <si>
    <t>14.6.2 Dönem Net Kâr veya Zararı</t>
  </si>
  <si>
    <t>14.7 Azınlık Payları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</si>
  <si>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</si>
  <si>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</si>
  <si>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</si>
  <si>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</si>
  <si>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(..../...../......)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</si>
  <si>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</si>
  <si>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</si>
  <si>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</si>
  <si>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</si>
  <si>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</si>
  <si>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</si>
  <si>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</si>
  <si>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</si>
  <si>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</si>
  <si>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</si>
  <si>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</si>
  <si>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</si>
  <si>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</si>
  <si>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</si>
  <si>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</si>
  <si>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</si>
  <si>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</si>
  <si>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</si>
  <si>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</si>
  <si>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</si>
  <si>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</si>
  <si>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</si>
  <si>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</si>
  <si>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</si>
  <si>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</si>
  <si>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</si>
  <si>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</si>
  <si>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</si>
  <si>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</si>
  <si>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</si>
  <si>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</si>
  <si>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</si>
  <si>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</si>
  <si>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</si>
  <si>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</si>
  <si>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</si>
  <si>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</si>
  <si>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</si>
  <si>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</si>
  <si>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 Satım Taahhütleri</t>
  </si>
  <si>
    <t>2.1.2.</t>
  </si>
  <si>
    <t>İştir. ve Bağ. Ort. Ser. İşt. Taahhütleri</t>
  </si>
  <si>
    <t>2.1.3.</t>
  </si>
  <si>
    <t>Kullandırma Garantili Kredi Tahsis Taahhütleri</t>
  </si>
  <si>
    <t>2.1.4.</t>
  </si>
  <si>
    <t>Menkul Kıymet İhracına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</si>
  <si>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</si>
  <si>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</si>
  <si>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</si>
  <si>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</si>
  <si>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</si>
  <si>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</si>
  <si>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</si>
  <si>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</si>
  <si>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</si>
  <si>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</si>
  <si>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</si>
  <si>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</si>
  <si>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</si>
  <si>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</si>
  <si>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</si>
  <si>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</si>
  <si>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</si>
  <si>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</si>
  <si>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</si>
  <si>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</si>
  <si>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</si>
  <si>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</si>
  <si>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</si>
  <si>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</si>
  <si>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</si>
  <si>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</si>
  <si>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</si>
  <si>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</si>
  <si>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</si>
  <si>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</si>
  <si>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</si>
  <si>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3.2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</si>
  <si>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</si>
  <si>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</si>
  <si>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</si>
  <si>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</si>
  <si>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</si>
  <si>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</si>
  <si>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</si>
  <si>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</si>
  <si>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</si>
  <si>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</si>
  <si>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Diğer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</si>
  <si>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</si>
  <si>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</si>
  <si>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</si>
  <si>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</si>
  <si>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</si>
  <si>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</si>
  <si>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</si>
  <si>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</si>
  <si>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</si>
  <si>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</si>
  <si>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</si>
  <si>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</si>
  <si>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</si>
  <si>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</si>
  <si>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</si>
  <si>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</si>
  <si>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</si>
  <si>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</si>
  <si>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</si>
  <si>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</si>
  <si>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</si>
  <si>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</si>
  <si>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</si>
  <si>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</si>
  <si>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</si>
  <si>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</si>
  <si>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</si>
  <si>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</si>
  <si>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</si>
  <si>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</si>
  <si>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</si>
  <si>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</si>
  <si>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</si>
  <si>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</si>
  <si>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</si>
  <si>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>1.1. Teminat Mektupları</t>
  </si>
  <si>
    <t>1.1.1. Devlet İhale Kanunu Kapsamına Girenler</t>
  </si>
  <si>
    <t>1.1.2. Dış Ticaret İşlemleri Dolayısıyla Verilenler</t>
  </si>
  <si>
    <t>1.1.3. Diğer Teminat Mektupları</t>
  </si>
  <si>
    <t>1.2. Banka Kredileri</t>
  </si>
  <si>
    <t>1.2.1. İthalat Kabul Kredileri</t>
  </si>
  <si>
    <t>1.2.2. Diğer Banka Kabulleri</t>
  </si>
  <si>
    <t>1.3. Akreditifler</t>
  </si>
  <si>
    <t>1.3.1. Belgeli Akreditifler</t>
  </si>
  <si>
    <t>1.3.2. Diğer Akreditifler</t>
  </si>
  <si>
    <t>1.4. Garanti Verilen Prefinansmanlar</t>
  </si>
  <si>
    <t>1.5. Cirolar</t>
  </si>
  <si>
    <t>1.5.1. T.C. Merkez Bankasına Cirolar</t>
  </si>
  <si>
    <t>1.5.2. Diğer Cirolar</t>
  </si>
  <si>
    <t>1.6. Diğer Garantilerimizden</t>
  </si>
  <si>
    <t>1.7. Diğer Kefaletlerimizden</t>
  </si>
  <si>
    <t>II. TAAHHÜTLER</t>
  </si>
  <si>
    <t>2.1. Cayılamaz Taahhütler</t>
  </si>
  <si>
    <t>2.1.1. Vadeli Aktif Değerler Alım Satım Taahhütleri</t>
  </si>
  <si>
    <t>2.1.2. İştir. ve Bağ. Ort. Ser. İşt. Taahhütleri</t>
  </si>
  <si>
    <t>2.1.3. Kullandırma Garantili Kredi Tahsis Taahhütleri</t>
  </si>
  <si>
    <t>2.1.4. Menkul Kıymet İhracına Aracılık Taahhütleri</t>
  </si>
  <si>
    <t>2.1.5. Zorunlu Karşılık Ödeme Taahhüdü</t>
  </si>
  <si>
    <t>2.1.6. Çekler İçin Ödeme Taahhütleri</t>
  </si>
  <si>
    <t>2.1.7. İhracat Taahhütlerinden Kaynaklanan Vergi ve Fon Yükümlülükleri</t>
  </si>
  <si>
    <t>2.1.8. Kredi Kartı Harcama Limit Taahhütleri</t>
  </si>
  <si>
    <t>2.1.9. Kredi Kartları ve Bankacılık Hizmetlerine İlişkin Promosyon Uyg. Taah.</t>
  </si>
  <si>
    <t>2.1.10. Açığa Menkul Kıymet Satış Taahhütlerinden Alacaklar</t>
  </si>
  <si>
    <t>2.1.11. Açığa Menkul Kıymet Satış Taahhütlerinden Borçlar</t>
  </si>
  <si>
    <t>2.1.12. Diğer Cayılamaz Taahhütler</t>
  </si>
  <si>
    <t>2.2. Cayılabilir Taahhütler</t>
  </si>
  <si>
    <t>2.2.1. Cayılabilir Kredi Tahsis Taahhütleri</t>
  </si>
  <si>
    <t>2.2.2. Diğer Cayılabilir Taahhütler</t>
  </si>
  <si>
    <t>III. TÜREV FİNANSAL ARAÇLAR</t>
  </si>
  <si>
    <t>3.1 Riskten Korunma Amaçlı Türev Finansal Araçlar</t>
  </si>
  <si>
    <t>3.1.1 Gerçeğe Uygun Değer Riskinden Korunma Amaçlı İşlemler</t>
  </si>
  <si>
    <t>3.1.2 Nakit Akış Riskinden Korunma Amaçlı İşlemler</t>
  </si>
  <si>
    <t>3.1.3 Yurtdışındaki Net Yatırım Riskinden Korunma Amaçlı İşlemler</t>
  </si>
  <si>
    <t>3.2 Alım Satım Amaçlı Türev Finansal Araçlar</t>
  </si>
  <si>
    <t>3.2.1 Vadeli Alım-Satım İşlemleri</t>
  </si>
  <si>
    <t>3.2.1.1 Vadeli Döviz Alım İşlemleri</t>
  </si>
  <si>
    <t>3.2.1.2 Vadeli Döviz Satım İşlemleri</t>
  </si>
  <si>
    <t>3.2.2 Diğer Vadeli Alım-Satım İşlemleri</t>
  </si>
  <si>
    <t>3.3 Diğer</t>
  </si>
  <si>
    <t xml:space="preserve">B. EMANET VE REHİNLİ KIYMETLER (IV+V+VI) </t>
  </si>
  <si>
    <t>IV. EMANET KIYMETLER</t>
  </si>
  <si>
    <t>4.1. Müşteri Fon ve Portföy Mevcutları</t>
  </si>
  <si>
    <t>4.2. Emanete Alınan Menkul Değerler</t>
  </si>
  <si>
    <t>4.3. Tahsile Alınan Çekler</t>
  </si>
  <si>
    <t>4.4. Tahsile Alınan Ticari Senetler</t>
  </si>
  <si>
    <t>4.5. Tahsile Alınan Diğer Kıymetler</t>
  </si>
  <si>
    <t>4.6. İhracına Aracı Olunan Kıymetler</t>
  </si>
  <si>
    <t>4.7. Diğer Emanet Kıymetler</t>
  </si>
  <si>
    <t>4.8. Emanet Kıymet Alanlar</t>
  </si>
  <si>
    <t>V. REHİNLİ KIYMETLER</t>
  </si>
  <si>
    <t>5.1. Menkul Kıymetler</t>
  </si>
  <si>
    <t>5.2. Teminat Senetleri</t>
  </si>
  <si>
    <t>5.3. Emtia</t>
  </si>
  <si>
    <t>5.4. Varant</t>
  </si>
  <si>
    <t>5.5. Gayrimenkul</t>
  </si>
  <si>
    <t>5.6. Diğer Rehinli Kıymetler</t>
  </si>
  <si>
    <t>5.7. Rehinli Kıymet Alanlar</t>
  </si>
  <si>
    <t>VI. KABUL EDİLEN AVALLER VE KEFALETLER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</si>
  <si>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</si>
  <si>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</si>
  <si>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</si>
  <si>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</si>
  <si>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</si>
  <si>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</si>
  <si>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</t>
  </si>
  <si>
    <t>Kredilerden Alınan Kâr Payları</t>
  </si>
  <si>
    <t>1.2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</si>
  <si>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</si>
  <si>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</si>
  <si>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</si>
  <si>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</si>
  <si>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</si>
  <si>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</si>
  <si>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</si>
  <si>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</si>
  <si>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</si>
  <si>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</si>
  <si>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</si>
  <si>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</si>
  <si>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</si>
  <si>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</si>
  <si>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</si>
  <si>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</si>
  <si>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>Diğer Kâr Payı Gelirleri</t>
  </si>
  <si>
    <t>KÂR PAYI GİDERLERİ (-)</t>
  </si>
  <si>
    <t>2.1</t>
  </si>
  <si>
    <t>Katılma Hesaplarına Verilen Kâr Payları</t>
  </si>
  <si>
    <t>2.2</t>
  </si>
  <si>
    <t>Kullanılan Kredilere Verilen Kâr Payları</t>
  </si>
  <si>
    <t>2.3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</si>
  <si>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</si>
  <si>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</si>
  <si>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</si>
  <si>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</si>
  <si>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</si>
  <si>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</si>
  <si>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>Diğer Kâr Payı Giderleri</t>
  </si>
  <si>
    <t>NET KÂR PAYI GELİRİ/GİDERİ (I - II)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</si>
  <si>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</si>
  <si>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</si>
  <si>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</si>
  <si>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</si>
  <si>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</si>
  <si>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</si>
  <si>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</si>
  <si>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 (-)</t>
  </si>
  <si>
    <t>4.2.1</t>
  </si>
  <si>
    <t>Gayri Nakdi Kredilere</t>
  </si>
  <si>
    <t>4.2.2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</si>
  <si>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</si>
  <si>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</si>
  <si>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</si>
  <si>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</si>
  <si>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</si>
  <si>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</si>
  <si>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</si>
  <si>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</si>
  <si>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KREDİ KARŞILIKLARI (-)</t>
  </si>
  <si>
    <t>PERSONEL GİDERLERİ (-)</t>
  </si>
  <si>
    <t>DİĞER FAALİYET GİDERLERİ (-)</t>
  </si>
  <si>
    <t>NET FAALİYET KÂRI/ZARARI (VIII-IX-X-XI)</t>
  </si>
  <si>
    <t xml:space="preserve">BİRLEŞME İŞLEMİ SONRASINDA GELİR OLARAK </t>
  </si>
  <si>
    <t>KAYDEDİLEN FAZLALIK TUTARI</t>
  </si>
  <si>
    <t>ÖZKAYNAK YÖNTEMİ UYGULANAN ORTAKLIKLARDAN KÂR/ZARAR</t>
  </si>
  <si>
    <t>XV.</t>
  </si>
  <si>
    <t>NET PARASAL POZİSYON KÂRI/ZARARI</t>
  </si>
  <si>
    <t>XVI.</t>
  </si>
  <si>
    <t>SÜRDÜRÜLEN FAALİYETLER VERGİ ÖNCESİ K/Z (XII+...+XV)</t>
  </si>
  <si>
    <t>XVII.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</si>
  <si>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</si>
  <si>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</si>
  <si>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</si>
  <si>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</si>
  <si>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</si>
  <si>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</si>
  <si>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</si>
  <si>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</si>
  <si>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(XVI±XVII)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</si>
  <si>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</si>
  <si>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</si>
  <si>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</si>
  <si>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</si>
  <si>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</si>
  <si>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</si>
  <si>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</si>
  <si>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</si>
  <si>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</si>
  <si>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</si>
  <si>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</si>
  <si>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</si>
  <si>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</si>
  <si>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</si>
  <si>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</si>
  <si>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</si>
  <si>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</si>
  <si>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</si>
  <si>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</si>
  <si>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</si>
  <si>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</si>
  <si>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</si>
  <si>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</si>
  <si>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</si>
  <si>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</si>
  <si>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</si>
  <si>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</si>
  <si>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</si>
  <si>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</si>
  <si>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</si>
  <si>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</si>
  <si>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</si>
  <si>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1.1 Kredilerden Alınan Kâr Payları</t>
  </si>
  <si>
    <t>1.2 Zorunlu Karşılıklardan Alınan Gelirler</t>
  </si>
  <si>
    <t>1.3 Bankalardan Alınan Gelirler</t>
  </si>
  <si>
    <t>1.4 Para Piyasası İşlemlerinden Alınan Gelirler</t>
  </si>
  <si>
    <t>1.5 Menkul Değerlerden Alınan Gelirler</t>
  </si>
  <si>
    <t>1.5.1 Gerçeğe Uygun Değer Farkı Kar Zarara Yansıtılanlar</t>
  </si>
  <si>
    <t>1.5.2 Gerçeğe Uygun Değer Farkı Diğer Kapsamlı Gelire Yansıtılanlar</t>
  </si>
  <si>
    <t>1.5.3 İtfa Edilmiş Maliyeti İle Ölçülenler</t>
  </si>
  <si>
    <t>1.6 Finansal Kiralama Gelirleri</t>
  </si>
  <si>
    <t>1.7 Diğer Kâr Payı Gelirleri</t>
  </si>
  <si>
    <t>II. KÂR PAYI GİDERLERİ (-)</t>
  </si>
  <si>
    <t>2.1 Katılma Hesaplarına Verilen Kâr Payları</t>
  </si>
  <si>
    <t>2.2 Kullanılan Kredilere Verilen Kâr Payları</t>
  </si>
  <si>
    <t>2.3 Para Piyasası İşlemlerine Verilen Kâr Payları</t>
  </si>
  <si>
    <t>2.4 İhraç Edilen Menkul Kıymetlere Verilen Kâr Payları</t>
  </si>
  <si>
    <t>2.5 Kiralama Kâr Payı Giderleri</t>
  </si>
  <si>
    <t>2.6 Diğer Kâr Payı Giderleri</t>
  </si>
  <si>
    <t>III. NET KÂR PAYI GELİRİ/GİDERİ (I - II)</t>
  </si>
  <si>
    <t>IV. NET ÜCRET VE KOMİSYON GELİRLERİ/GİDERLERİ</t>
  </si>
  <si>
    <t>4.1 Alınan Ücret ve Komisyonlar</t>
  </si>
  <si>
    <t>4.1.1 Gayri Nakdi Kredilerden</t>
  </si>
  <si>
    <t>4.1.2 Diğer</t>
  </si>
  <si>
    <t>4.2 Verilen Ücret ve Komisyonlar (-)</t>
  </si>
  <si>
    <t>4.2.1 Gayri Nakdi Kredilere</t>
  </si>
  <si>
    <t>4.2.2 Diğer</t>
  </si>
  <si>
    <t>V. TEMETTÜ GELİRLERİ</t>
  </si>
  <si>
    <t>VI. TİCARİ KAR/ZARAR (Net)</t>
  </si>
  <si>
    <t xml:space="preserve">6.1 Sermaye Piyasası İşlemleri Kârı/Zararı </t>
  </si>
  <si>
    <t>6.2 Türev Finansal İşlemlerden Kâr/Zarar</t>
  </si>
  <si>
    <t xml:space="preserve">6.3 Kambiyo İşlemleri Kârı/Zararı </t>
  </si>
  <si>
    <t>VII. DİĞER FAALİYET GELİRLERİ</t>
  </si>
  <si>
    <t xml:space="preserve">VIII. FAALİYET BRÜT KÂRI (III+IV+V+VI+VII) </t>
  </si>
  <si>
    <t>IX. KREDİ KARŞILIKLARI (-)</t>
  </si>
  <si>
    <t>X. PERSONEL GİDERLERİ (-)</t>
  </si>
  <si>
    <t>XI. DİĞER FAALİYET GİDERLERİ (-)</t>
  </si>
  <si>
    <t>XII. NET FAALİYET KÂRI/ZARARI (VIII-IX-X-XI)</t>
  </si>
  <si>
    <t xml:space="preserve">XIII. BİRLEŞME İŞLEMİ SONRASINDA GELİR OLARAK </t>
  </si>
  <si>
    <t>XIV. ÖZKAYNAK YÖNTEMİ UYGULANAN ORTAKLIKLARDAN KÂR/ZARAR</t>
  </si>
  <si>
    <t>XV. NET PARASAL POZİSYON KÂRI/ZARARI</t>
  </si>
  <si>
    <t>XVI. SÜRDÜRÜLEN FAALİYETLER VERGİ ÖNCESİ K/Z (XII+...+XV)</t>
  </si>
  <si>
    <t>XVII. SÜRDÜRÜLEN FAALİYETLER VERGİ KARŞILIĞI (±)</t>
  </si>
  <si>
    <t>18.1 Cari Vergi Karşılığı</t>
  </si>
  <si>
    <t>18.2 Ertelenmiş Vergi Gider Etkisi (+)</t>
  </si>
  <si>
    <t>18.3 Ertelenmiş Vergi Gelir Etkisi (-)</t>
  </si>
  <si>
    <t>XIX. SÜRDÜRÜLEN FAALİYETLER DÖNEM NET K/Z (XVI±XVII)</t>
  </si>
  <si>
    <t>XX. DURDURULAN FAALİYETLERDEN GELİRLER</t>
  </si>
  <si>
    <t>20.1 Satış Amaçlı Elde Tutulan Duran Varlık Gelirleri</t>
  </si>
  <si>
    <t>20.2 İştirak, Bağlı Ortaklık ve Birlikte Kontrol Edilen Ortaklıklar (İş Ort.) Satış Karları</t>
  </si>
  <si>
    <t>20.3 Diğer Durdurulan Faaliyet Gelirleri</t>
  </si>
  <si>
    <t>XXI. DURDURULAN FAALİYETLERDEN GİDERLER (-)</t>
  </si>
  <si>
    <t>21.1 Satış Amaçlı Elde Tutulan Duran Varlık Giderleri</t>
  </si>
  <si>
    <t>21.2 İştirak, Bağlı Ortaklık ve Birlikte Kontrol Edilen Ortaklıklar (İş Ort.) Satış Zararları</t>
  </si>
  <si>
    <t>21.3 Diğer Durdurulan Faaliyet Giderleri</t>
  </si>
  <si>
    <t>XXII. DURDURULAN FAALİYETLER VERGİ ÖNCESİ K/Z (XX-XXI)</t>
  </si>
  <si>
    <t>XXIII. DURDURULAN FAALİYETLER VERGİ KARŞILIĞI (±)</t>
  </si>
  <si>
    <t>23.1 Cari Vergi Karşılığı</t>
  </si>
  <si>
    <t>23.2 Ertelenmiş Vergi Gider Etkisi (+)</t>
  </si>
  <si>
    <t>23.3 Ertelenmiş Vergi Gelir Etkisi (-)</t>
  </si>
  <si>
    <t>XXIV. DURDURULAN FAALİYETLER DÖNEM NET K/Z (XXII±XXIII)</t>
  </si>
  <si>
    <t>XXV. DÖNEM NET KARI/ZARARI (XIX+XXIV)</t>
  </si>
  <si>
    <t>25.1 Grubun Kârı / Zararı</t>
  </si>
  <si>
    <t>25.2 Azınlık Payları Kârı / Zararı (-)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</si>
  <si>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</si>
  <si>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</si>
  <si>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</si>
  <si>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</si>
  <si>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</si>
  <si>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</si>
  <si>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</si>
  <si>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</si>
  <si>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</si>
  <si>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</si>
  <si>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</si>
  <si>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</si>
  <si>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</si>
  <si>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</si>
  <si>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</si>
  <si>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</si>
  <si>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</si>
  <si>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</si>
  <si>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</si>
  <si>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</si>
  <si>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</si>
  <si>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</si>
  <si>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</si>
  <si>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</si>
  <si>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</si>
  <si>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</si>
  <si>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</si>
  <si>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</si>
  <si>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</si>
  <si>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</si>
  <si>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</si>
  <si>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</si>
  <si>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</si>
  <si>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</si>
  <si>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</si>
  <si>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</si>
  <si>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</si>
  <si>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</si>
  <si>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</si>
  <si>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</si>
  <si>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</si>
  <si>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</si>
  <si>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</si>
  <si>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</si>
  <si>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</si>
  <si>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</si>
  <si>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</si>
  <si>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</si>
  <si>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</si>
  <si>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</si>
  <si>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</si>
  <si>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(31/12/2022)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</si>
  <si>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</si>
  <si>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</si>
  <si>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</si>
  <si>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</si>
  <si>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</si>
  <si>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</si>
  <si>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</si>
  <si>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</si>
  <si>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</si>
  <si>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</si>
  <si>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</si>
  <si>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</si>
  <si>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</si>
  <si>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</si>
  <si>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</si>
  <si>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</si>
  <si>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</si>
  <si>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</si>
  <si>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</si>
  <si>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</si>
  <si>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</si>
  <si>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</si>
  <si>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</si>
  <si>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</si>
  <si>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</si>
  <si>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</si>
  <si>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</si>
  <si>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</si>
  <si>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</si>
  <si>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</si>
  <si>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1.1.1</t>
  </si>
  <si>
    <t>Alınan Kâr Payları</t>
  </si>
  <si>
    <t>1.1.2</t>
  </si>
  <si>
    <t>Ödenen Kâr Payları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</si>
  <si>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</si>
  <si>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</si>
  <si>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</si>
  <si>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</si>
  <si>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</si>
  <si>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</si>
  <si>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</si>
  <si>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</si>
  <si>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</si>
  <si>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</si>
  <si>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</si>
  <si>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</si>
  <si>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</si>
  <si>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1.2.1</t>
  </si>
  <si>
    <t>Gerçeğe Uygun Değer Farkı K/Z'a Yansıtılan FV'larda Net (Artış) Azalış</t>
  </si>
  <si>
    <t>1.2.2</t>
  </si>
  <si>
    <t>Bankalar Hesabındaki Net (Artış) Azalış</t>
  </si>
  <si>
    <t>1.2.3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</si>
  <si>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</si>
  <si>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</si>
  <si>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</si>
  <si>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</si>
  <si>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</si>
  <si>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</si>
  <si>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</si>
  <si>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</si>
  <si>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</si>
  <si>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</si>
  <si>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</si>
  <si>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</si>
  <si>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</si>
  <si>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</si>
  <si>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</si>
  <si>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</si>
  <si>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</si>
  <si>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</si>
  <si>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</si>
  <si>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</si>
  <si>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</si>
  <si>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</si>
  <si>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</si>
  <si>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</si>
  <si>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</si>
  <si>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</si>
  <si>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</si>
  <si>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</si>
  <si>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</si>
  <si>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</si>
  <si>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</si>
  <si>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</si>
  <si>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</si>
  <si>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</si>
  <si>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</si>
  <si>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</si>
  <si>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</si>
  <si>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</si>
  <si>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</si>
  <si>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</si>
  <si>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</si>
  <si>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</si>
  <si>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</si>
  <si>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</si>
  <si>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</si>
  <si>
    <t>VARLIKLAR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</si>
  <si>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</si>
  <si>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</si>
  <si>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</si>
  <si>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</si>
  <si>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</si>
  <si>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>Gerçeğe Uygun Değer Farkı Kâr Zarara Yansıtılan Finansal Varlıklar</t>
  </si>
  <si>
    <t>Devlet Borçlanma Senetleri</t>
  </si>
  <si>
    <t>Sermayede Payı Temsil Eden Menkul Değerler</t>
  </si>
  <si>
    <t>Diğer Finansal Varlıklar</t>
  </si>
  <si>
    <t>Gerçeğe Uygun Değer Farkı Diğer Kapsamlı Gelire Yansıtılan Finansal Varlıklar</t>
  </si>
  <si>
    <t>1.3.1</t>
  </si>
  <si>
    <t>1.3.2</t>
  </si>
  <si>
    <t>1.3.3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</si>
  <si>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</si>
  <si>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</si>
  <si>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</si>
  <si>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</si>
  <si>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</si>
  <si>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İTFA EDİLMİŞ MALİYETİ İLE ÖLÇÜLEN FİNANSAL VARLIKLAR (Net)</t>
  </si>
  <si>
    <t>Kiralama İşlemlerinden Alacaklar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</si>
  <si>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</si>
  <si>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</si>
  <si>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</si>
  <si>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</si>
  <si>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</si>
  <si>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</si>
  <si>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</si>
  <si>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SATIŞ AMAÇLI ELDE TUTULAN VE DURDURULAN FAALİYETLERE İLİŞKİN DURAN VARLIKLAR (Net)</t>
  </si>
  <si>
    <t>ORTAKLIK YATIRIMLARI</t>
  </si>
  <si>
    <t>İştirakler (Net)</t>
  </si>
  <si>
    <t>Özkaynak Yöntemine Göre Değerlenenler</t>
  </si>
  <si>
    <t>Konsolide Edilmeyenler</t>
  </si>
  <si>
    <t>Bağlı Ortaklıklar (Net)</t>
  </si>
  <si>
    <t>Konsolide Edilmeyen Mali Ortaklıklar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</si>
  <si>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</si>
  <si>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</si>
  <si>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</si>
  <si>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</si>
  <si>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</si>
  <si>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MADDİ DURAN VARLIKLAR (Net)</t>
  </si>
  <si>
    <t>MADDİ OLMAYAN DURAN VARLIKLAR (Net)</t>
  </si>
  <si>
    <t>Şerefiye</t>
  </si>
  <si>
    <t>YATIRIM AMAÇLI GAYRİMENKULLER (Net)</t>
  </si>
  <si>
    <t>CARİ VERGİ VARLIĞI</t>
  </si>
  <si>
    <t>ERTELENMİŞ VERGİ VARLIĞI</t>
  </si>
  <si>
    <t>DİĞER AKTİFLER</t>
  </si>
  <si>
    <t>VARLIKLAR TOPLAMI</t>
  </si>
  <si>
    <t>Kontrol</t>
  </si>
  <si>
    <t>-</t>
  </si>
  <si>
    <t>(1.031.889)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</si>
</sst>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T_L_-;\-* #,##0.00\ _T_L_-;_-* &quot;-&quot;??\ _T_L_-;_-@_-"/>
    <numFmt numFmtId="164" formatCode="_-* #,##0\ _T_L_-;\-* #,##0\ _T_L_-;_-* &quot;-&quot;??\ _T_L_-;_-@_-"/>
    <numFmt numFmtId="165" formatCode="#,##0;\(#,##0\)"/>
    <numFmt numFmtId="166" formatCode="0.0"/>
    <numFmt numFmtId="167" formatCode="_(* #,##0_);_(* \(#,##0\);_(* &quot;-&quot;??_);_(@_)"/>
    <numFmt numFmtId="174" formatCode="#,##0.000;\(#,##0.000\)"/>
  </numFmts>
  <fonts count="44" x14ac:knownFonts="1">
    <font>
      <sz val="10"/>
      <name val="MS Sans Serif"/>
    </font>
    <font>
      <sz val="10"/>
      <name val="MS Sans Serif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2"/>
      <color theme="0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name val="Times New Roman"/>
      <family val="1"/>
      <charset val="162"/>
    </font>
    <font>
      <sz val="12"/>
      <color theme="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b/>
      <sz val="7"/>
      <name val="Times New Roman"/>
      <family val="1"/>
      <charset val="162"/>
    </font>
    <font>
      <sz val="7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justify"/>
    </xf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 applyAlignment="1">
      <alignment horizontal="right" vertical="center"/>
    </xf>
    <xf numFmtId="0" fontId="6" fillId="0" borderId="1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center" vertical="justify"/>
    </xf>
    <xf numFmtId="0" fontId="7" fillId="0" borderId="2" xfId="0" applyFont="1" applyFill="1" applyBorder="1"/>
    <xf numFmtId="0" fontId="4" fillId="0" borderId="3" xfId="0" applyFont="1" applyFill="1" applyBorder="1"/>
    <xf numFmtId="0" fontId="6" fillId="0" borderId="4" xfId="0" applyFont="1" applyFill="1" applyBorder="1"/>
    <xf numFmtId="0" fontId="4" fillId="0" borderId="0" xfId="0" applyFont="1" applyFill="1" applyBorder="1" applyAlignment="1">
      <alignment horizontal="center" vertical="justify"/>
    </xf>
    <xf numFmtId="0" fontId="4" fillId="0" borderId="6" xfId="0" applyFont="1" applyFill="1" applyBorder="1"/>
    <xf numFmtId="0" fontId="4" fillId="0" borderId="7" xfId="0" applyFont="1" applyFill="1" applyBorder="1"/>
    <xf numFmtId="0" fontId="6" fillId="0" borderId="8" xfId="0" applyFont="1" applyFill="1" applyBorder="1"/>
    <xf numFmtId="0" fontId="4" fillId="0" borderId="9" xfId="0" applyFont="1" applyFill="1" applyBorder="1"/>
    <xf numFmtId="0" fontId="4" fillId="0" borderId="10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4" fillId="0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8" fillId="0" borderId="8" xfId="0" applyFont="1" applyFill="1" applyBorder="1"/>
    <xf numFmtId="0" fontId="9" fillId="0" borderId="9" xfId="0" applyFont="1" applyFill="1" applyBorder="1"/>
    <xf numFmtId="0" fontId="4" fillId="0" borderId="10" xfId="0" quotePrefix="1" applyFont="1" applyFill="1" applyBorder="1" applyAlignment="1">
      <alignment horizontal="center" vertical="justify"/>
    </xf>
    <xf numFmtId="164" fontId="5" fillId="0" borderId="21" xfId="1" applyNumberFormat="1" applyFont="1" applyFill="1" applyBorder="1"/>
    <xf numFmtId="164" fontId="5" fillId="0" borderId="22" xfId="1" applyNumberFormat="1" applyFont="1" applyFill="1" applyBorder="1"/>
    <xf numFmtId="164" fontId="7" fillId="0" borderId="22" xfId="1" applyNumberFormat="1" applyFont="1" applyFill="1" applyBorder="1"/>
    <xf numFmtId="164" fontId="7" fillId="0" borderId="23" xfId="1" applyNumberFormat="1" applyFont="1" applyFill="1" applyBorder="1"/>
    <xf numFmtId="0" fontId="10" fillId="0" borderId="0" xfId="0" applyFont="1" applyFill="1"/>
    <xf numFmtId="164" fontId="10" fillId="0" borderId="0" xfId="0" applyNumberFormat="1" applyFont="1" applyFill="1"/>
    <xf numFmtId="0" fontId="8" fillId="0" borderId="4" xfId="0" applyFont="1" applyFill="1" applyBorder="1"/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 wrapText="1"/>
    </xf>
    <xf numFmtId="0" fontId="4" fillId="0" borderId="13" xfId="0" quotePrefix="1" applyFont="1" applyFill="1" applyBorder="1" applyAlignment="1">
      <alignment horizontal="center" vertical="top"/>
    </xf>
    <xf numFmtId="164" fontId="4" fillId="0" borderId="22" xfId="1" applyNumberFormat="1" applyFont="1" applyFill="1" applyBorder="1"/>
    <xf numFmtId="164" fontId="4" fillId="0" borderId="23" xfId="1" applyNumberFormat="1" applyFont="1" applyFill="1" applyBorder="1"/>
    <xf numFmtId="0" fontId="9" fillId="0" borderId="0" xfId="0" quotePrefix="1" applyFont="1" applyFill="1" applyBorder="1"/>
    <xf numFmtId="0" fontId="9" fillId="0" borderId="0" xfId="0" applyFont="1" applyFill="1" applyBorder="1" applyAlignment="1">
      <alignment horizontal="left"/>
    </xf>
    <xf numFmtId="0" fontId="4" fillId="0" borderId="13" xfId="0" quotePrefix="1" applyFont="1" applyFill="1" applyBorder="1" applyAlignment="1">
      <alignment horizontal="center" vertical="justify"/>
    </xf>
    <xf numFmtId="164" fontId="7" fillId="0" borderId="21" xfId="1" applyNumberFormat="1" applyFont="1" applyFill="1" applyBorder="1"/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left"/>
    </xf>
    <xf numFmtId="0" fontId="7" fillId="0" borderId="13" xfId="0" quotePrefix="1" applyFont="1" applyFill="1" applyBorder="1" applyAlignment="1">
      <alignment horizontal="center" vertical="justify"/>
    </xf>
    <xf numFmtId="0" fontId="11" fillId="0" borderId="0" xfId="0" applyFont="1" applyFill="1" applyBorder="1"/>
    <xf numFmtId="16" fontId="12" fillId="0" borderId="0" xfId="0" quotePrefix="1" applyNumberFormat="1" applyFont="1" applyFill="1" applyBorder="1"/>
    <xf numFmtId="0" fontId="13" fillId="0" borderId="0" xfId="0" applyFont="1" applyFill="1" applyBorder="1"/>
    <xf numFmtId="164" fontId="13" fillId="0" borderId="21" xfId="1" applyNumberFormat="1" applyFont="1" applyFill="1" applyBorder="1"/>
    <xf numFmtId="164" fontId="13" fillId="0" borderId="22" xfId="1" applyNumberFormat="1" applyFont="1" applyFill="1" applyBorder="1"/>
    <xf numFmtId="164" fontId="4" fillId="0" borderId="21" xfId="1" applyNumberFormat="1" applyFont="1" applyFill="1" applyBorder="1"/>
    <xf numFmtId="0" fontId="14" fillId="0" borderId="4" xfId="0" applyFont="1" applyFill="1" applyBorder="1"/>
    <xf numFmtId="0" fontId="15" fillId="0" borderId="0" xfId="0" quotePrefix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164" fontId="13" fillId="0" borderId="23" xfId="1" applyNumberFormat="1" applyFont="1" applyFill="1" applyBorder="1"/>
    <xf numFmtId="0" fontId="9" fillId="0" borderId="0" xfId="0" applyFont="1" applyFill="1" applyBorder="1"/>
    <xf numFmtId="0" fontId="12" fillId="0" borderId="0" xfId="0" quotePrefix="1" applyFont="1" applyFill="1" applyBorder="1"/>
    <xf numFmtId="0" fontId="13" fillId="0" borderId="0" xfId="0" applyFont="1" applyFill="1" applyBorder="1" applyAlignment="1">
      <alignment horizontal="left" wrapText="1"/>
    </xf>
    <xf numFmtId="0" fontId="12" fillId="0" borderId="0" xfId="0" applyFont="1" applyFill="1" applyBorder="1"/>
    <xf numFmtId="0" fontId="9" fillId="0" borderId="0" xfId="0" quotePrefix="1" applyFont="1" applyFill="1" applyBorder="1" applyAlignment="1">
      <alignment horizontal="left"/>
    </xf>
    <xf numFmtId="164" fontId="3" fillId="0" borderId="0" xfId="0" applyNumberFormat="1" applyFont="1" applyFill="1"/>
    <xf numFmtId="0" fontId="14" fillId="0" borderId="25" xfId="0" applyFont="1" applyFill="1" applyBorder="1"/>
    <xf numFmtId="0" fontId="15" fillId="0" borderId="26" xfId="0" applyFont="1" applyFill="1" applyBorder="1"/>
    <xf numFmtId="0" fontId="9" fillId="0" borderId="26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center" vertical="justify"/>
    </xf>
    <xf numFmtId="164" fontId="5" fillId="0" borderId="28" xfId="1" applyNumberFormat="1" applyFont="1" applyFill="1" applyBorder="1"/>
    <xf numFmtId="164" fontId="5" fillId="0" borderId="29" xfId="1" applyNumberFormat="1" applyFont="1" applyFill="1" applyBorder="1"/>
    <xf numFmtId="164" fontId="5" fillId="0" borderId="30" xfId="1" applyNumberFormat="1" applyFont="1" applyFill="1" applyBorder="1"/>
    <xf numFmtId="0" fontId="14" fillId="0" borderId="2" xfId="0" applyFont="1" applyFill="1" applyBorder="1"/>
    <xf numFmtId="0" fontId="15" fillId="0" borderId="2" xfId="0" quotePrefix="1" applyFont="1" applyFill="1" applyBorder="1"/>
    <xf numFmtId="0" fontId="15" fillId="0" borderId="2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0" xfId="0" applyFont="1" applyFill="1" applyBorder="1"/>
    <xf numFmtId="0" fontId="4" fillId="0" borderId="0" xfId="0" quotePrefix="1" applyFont="1" applyFill="1" applyBorder="1" applyAlignment="1">
      <alignment horizontal="center" vertical="justify"/>
    </xf>
    <xf numFmtId="0" fontId="10" fillId="0" borderId="0" xfId="0" applyFont="1" applyFill="1" applyBorder="1"/>
    <xf numFmtId="0" fontId="16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15" fillId="0" borderId="0" xfId="0" quotePrefix="1" applyFont="1" applyFill="1" applyBorder="1" applyAlignment="1">
      <alignment horizontal="left"/>
    </xf>
    <xf numFmtId="0" fontId="17" fillId="0" borderId="1" xfId="0" applyFont="1" applyFill="1" applyBorder="1"/>
    <xf numFmtId="0" fontId="18" fillId="0" borderId="2" xfId="0" applyFont="1" applyFill="1" applyBorder="1"/>
    <xf numFmtId="0" fontId="19" fillId="0" borderId="2" xfId="0" applyFont="1" applyFill="1" applyBorder="1"/>
    <xf numFmtId="0" fontId="18" fillId="0" borderId="3" xfId="0" applyFont="1" applyFill="1" applyBorder="1"/>
    <xf numFmtId="0" fontId="19" fillId="0" borderId="0" xfId="0" applyFont="1" applyFill="1"/>
    <xf numFmtId="0" fontId="17" fillId="0" borderId="31" xfId="0" applyFont="1" applyFill="1" applyBorder="1"/>
    <xf numFmtId="0" fontId="17" fillId="0" borderId="4" xfId="0" applyFont="1" applyFill="1" applyBorder="1"/>
    <xf numFmtId="0" fontId="22" fillId="0" borderId="0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3" fillId="0" borderId="10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8" fillId="0" borderId="24" xfId="0" applyFont="1" applyFill="1" applyBorder="1"/>
    <xf numFmtId="0" fontId="19" fillId="0" borderId="0" xfId="0" applyFont="1" applyFill="1" applyAlignment="1">
      <alignment horizontal="center" vertical="center"/>
    </xf>
    <xf numFmtId="0" fontId="25" fillId="0" borderId="6" xfId="0" applyFont="1" applyFill="1" applyBorder="1"/>
    <xf numFmtId="0" fontId="25" fillId="0" borderId="33" xfId="0" applyFont="1" applyFill="1" applyBorder="1"/>
    <xf numFmtId="0" fontId="4" fillId="0" borderId="33" xfId="0" applyFont="1" applyFill="1" applyBorder="1"/>
    <xf numFmtId="0" fontId="15" fillId="0" borderId="14" xfId="0" applyFont="1" applyFill="1" applyBorder="1" applyAlignment="1">
      <alignment horizontal="center" vertical="justify"/>
    </xf>
    <xf numFmtId="0" fontId="19" fillId="0" borderId="6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justify"/>
    </xf>
    <xf numFmtId="0" fontId="15" fillId="0" borderId="6" xfId="0" applyFont="1" applyFill="1" applyBorder="1" applyAlignment="1">
      <alignment horizontal="center" vertical="justify"/>
    </xf>
    <xf numFmtId="0" fontId="9" fillId="0" borderId="7" xfId="0" applyFont="1" applyFill="1" applyBorder="1" applyAlignment="1">
      <alignment horizontal="center" vertical="justify"/>
    </xf>
    <xf numFmtId="0" fontId="25" fillId="0" borderId="0" xfId="0" applyFont="1" applyFill="1" applyBorder="1"/>
    <xf numFmtId="0" fontId="25" fillId="0" borderId="35" xfId="0" applyFont="1" applyFill="1" applyBorder="1"/>
    <xf numFmtId="0" fontId="4" fillId="0" borderId="24" xfId="0" applyFont="1" applyFill="1" applyBorder="1"/>
    <xf numFmtId="0" fontId="15" fillId="0" borderId="0" xfId="0" applyFont="1" applyFill="1" applyBorder="1" applyAlignment="1">
      <alignment horizontal="center" vertical="justify"/>
    </xf>
    <xf numFmtId="0" fontId="19" fillId="0" borderId="10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justify"/>
    </xf>
    <xf numFmtId="0" fontId="9" fillId="0" borderId="5" xfId="0" applyFont="1" applyFill="1" applyBorder="1" applyAlignment="1">
      <alignment horizontal="center" vertical="justify"/>
    </xf>
    <xf numFmtId="0" fontId="18" fillId="0" borderId="0" xfId="0" applyFont="1" applyFill="1" applyBorder="1"/>
    <xf numFmtId="0" fontId="15" fillId="0" borderId="1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8" fillId="0" borderId="6" xfId="0" applyFont="1" applyFill="1" applyBorder="1"/>
    <xf numFmtId="0" fontId="15" fillId="0" borderId="38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15" fillId="0" borderId="39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13" xfId="0" quotePrefix="1" applyFont="1" applyFill="1" applyBorder="1" applyAlignment="1">
      <alignment horizontal="center" vertical="justify"/>
    </xf>
    <xf numFmtId="164" fontId="11" fillId="0" borderId="24" xfId="1" applyNumberFormat="1" applyFont="1" applyFill="1" applyBorder="1"/>
    <xf numFmtId="164" fontId="11" fillId="0" borderId="13" xfId="1" applyNumberFormat="1" applyFont="1" applyFill="1" applyBorder="1"/>
    <xf numFmtId="164" fontId="11" fillId="0" borderId="37" xfId="1" applyNumberFormat="1" applyFont="1" applyFill="1" applyBorder="1"/>
    <xf numFmtId="0" fontId="15" fillId="0" borderId="24" xfId="0" applyFont="1" applyFill="1" applyBorder="1"/>
    <xf numFmtId="0" fontId="15" fillId="0" borderId="13" xfId="0" applyFont="1" applyFill="1" applyBorder="1"/>
    <xf numFmtId="0" fontId="15" fillId="0" borderId="5" xfId="0" applyFont="1" applyFill="1" applyBorder="1"/>
    <xf numFmtId="16" fontId="15" fillId="0" borderId="0" xfId="0" applyNumberFormat="1" applyFont="1" applyFill="1" applyBorder="1"/>
    <xf numFmtId="164" fontId="15" fillId="0" borderId="24" xfId="1" applyNumberFormat="1" applyFont="1" applyFill="1" applyBorder="1"/>
    <xf numFmtId="164" fontId="15" fillId="0" borderId="13" xfId="1" applyNumberFormat="1" applyFont="1" applyFill="1" applyBorder="1"/>
    <xf numFmtId="164" fontId="15" fillId="0" borderId="37" xfId="1" applyNumberFormat="1" applyFont="1" applyFill="1" applyBorder="1"/>
    <xf numFmtId="14" fontId="15" fillId="0" borderId="0" xfId="0" quotePrefix="1" applyNumberFormat="1" applyFont="1" applyFill="1" applyBorder="1"/>
    <xf numFmtId="164" fontId="11" fillId="0" borderId="24" xfId="1" quotePrefix="1" applyNumberFormat="1" applyFont="1" applyFill="1" applyBorder="1" applyAlignment="1">
      <alignment horizontal="right"/>
    </xf>
    <xf numFmtId="0" fontId="15" fillId="0" borderId="13" xfId="0" quotePrefix="1" applyFont="1" applyFill="1" applyBorder="1" applyAlignment="1">
      <alignment horizontal="center"/>
    </xf>
    <xf numFmtId="0" fontId="13" fillId="0" borderId="0" xfId="0" applyFont="1" applyFill="1"/>
    <xf numFmtId="164" fontId="15" fillId="0" borderId="24" xfId="1" quotePrefix="1" applyNumberFormat="1" applyFont="1" applyFill="1" applyBorder="1" applyAlignment="1">
      <alignment horizontal="center"/>
    </xf>
    <xf numFmtId="0" fontId="9" fillId="0" borderId="0" xfId="0" applyFont="1" applyFill="1" applyBorder="1" applyAlignment="1"/>
    <xf numFmtId="0" fontId="19" fillId="0" borderId="24" xfId="0" applyFont="1" applyFill="1" applyBorder="1" applyAlignment="1"/>
    <xf numFmtId="16" fontId="15" fillId="0" borderId="0" xfId="0" quotePrefix="1" applyNumberFormat="1" applyFont="1" applyFill="1" applyBorder="1"/>
    <xf numFmtId="0" fontId="7" fillId="0" borderId="0" xfId="0" applyFont="1" applyFill="1"/>
    <xf numFmtId="0" fontId="9" fillId="0" borderId="40" xfId="0" applyFont="1" applyFill="1" applyBorder="1"/>
    <xf numFmtId="0" fontId="15" fillId="0" borderId="27" xfId="0" applyFont="1" applyFill="1" applyBorder="1"/>
    <xf numFmtId="164" fontId="11" fillId="0" borderId="40" xfId="1" applyNumberFormat="1" applyFont="1" applyFill="1" applyBorder="1"/>
    <xf numFmtId="164" fontId="11" fillId="0" borderId="27" xfId="1" applyNumberFormat="1" applyFont="1" applyFill="1" applyBorder="1"/>
    <xf numFmtId="164" fontId="11" fillId="0" borderId="41" xfId="1" applyNumberFormat="1" applyFont="1" applyFill="1" applyBorder="1"/>
    <xf numFmtId="0" fontId="15" fillId="0" borderId="40" xfId="0" applyFont="1" applyFill="1" applyBorder="1"/>
    <xf numFmtId="0" fontId="15" fillId="0" borderId="42" xfId="0" applyFont="1" applyFill="1" applyBorder="1"/>
    <xf numFmtId="0" fontId="26" fillId="0" borderId="0" xfId="0" applyFont="1" applyFill="1"/>
    <xf numFmtId="0" fontId="14" fillId="0" borderId="1" xfId="0" applyFont="1" applyFill="1" applyBorder="1"/>
    <xf numFmtId="0" fontId="15" fillId="0" borderId="2" xfId="0" applyFont="1" applyFill="1" applyBorder="1"/>
    <xf numFmtId="0" fontId="9" fillId="0" borderId="3" xfId="0" applyFont="1" applyFill="1" applyBorder="1" applyAlignment="1">
      <alignment horizontal="right"/>
    </xf>
    <xf numFmtId="0" fontId="18" fillId="0" borderId="0" xfId="0" applyFont="1" applyFill="1"/>
    <xf numFmtId="0" fontId="14" fillId="0" borderId="43" xfId="0" applyFont="1" applyFill="1" applyBorder="1"/>
    <xf numFmtId="0" fontId="15" fillId="0" borderId="44" xfId="0" applyFont="1" applyFill="1" applyBorder="1"/>
    <xf numFmtId="0" fontId="14" fillId="0" borderId="8" xfId="0" applyFont="1" applyFill="1" applyBorder="1"/>
    <xf numFmtId="0" fontId="9" fillId="0" borderId="35" xfId="0" applyFont="1" applyFill="1" applyBorder="1"/>
    <xf numFmtId="0" fontId="15" fillId="0" borderId="10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4" fillId="0" borderId="31" xfId="0" applyFont="1" applyFill="1" applyBorder="1"/>
    <xf numFmtId="0" fontId="15" fillId="0" borderId="6" xfId="0" applyFont="1" applyFill="1" applyBorder="1"/>
    <xf numFmtId="0" fontId="15" fillId="0" borderId="33" xfId="0" applyFont="1" applyFill="1" applyBorder="1" applyAlignment="1">
      <alignment horizontal="left"/>
    </xf>
    <xf numFmtId="0" fontId="29" fillId="0" borderId="4" xfId="0" applyFont="1" applyFill="1" applyBorder="1"/>
    <xf numFmtId="0" fontId="9" fillId="0" borderId="24" xfId="0" applyFont="1" applyFill="1" applyBorder="1"/>
    <xf numFmtId="0" fontId="15" fillId="0" borderId="0" xfId="0" quotePrefix="1" applyFont="1" applyFill="1" applyBorder="1" applyAlignment="1">
      <alignment horizontal="center"/>
    </xf>
    <xf numFmtId="164" fontId="9" fillId="0" borderId="13" xfId="1" applyNumberFormat="1" applyFont="1" applyFill="1" applyBorder="1"/>
    <xf numFmtId="164" fontId="9" fillId="0" borderId="5" xfId="1" applyNumberFormat="1" applyFont="1" applyFill="1" applyBorder="1"/>
    <xf numFmtId="164" fontId="9" fillId="0" borderId="0" xfId="0" applyNumberFormat="1" applyFont="1" applyFill="1" applyBorder="1"/>
    <xf numFmtId="0" fontId="25" fillId="0" borderId="0" xfId="0" applyFont="1" applyFill="1"/>
    <xf numFmtId="0" fontId="15" fillId="0" borderId="24" xfId="0" applyFont="1" applyFill="1" applyBorder="1" applyAlignment="1">
      <alignment horizontal="left"/>
    </xf>
    <xf numFmtId="164" fontId="15" fillId="0" borderId="5" xfId="1" applyNumberFormat="1" applyFont="1" applyFill="1" applyBorder="1"/>
    <xf numFmtId="0" fontId="15" fillId="0" borderId="24" xfId="0" quotePrefix="1" applyFont="1" applyFill="1" applyBorder="1" applyAlignment="1">
      <alignment horizontal="left"/>
    </xf>
    <xf numFmtId="164" fontId="15" fillId="0" borderId="13" xfId="1" quotePrefix="1" applyNumberFormat="1" applyFont="1" applyFill="1" applyBorder="1" applyAlignment="1">
      <alignment horizontal="left"/>
    </xf>
    <xf numFmtId="0" fontId="9" fillId="0" borderId="24" xfId="0" quotePrefix="1" applyFont="1" applyFill="1" applyBorder="1" applyAlignment="1">
      <alignment horizontal="left"/>
    </xf>
    <xf numFmtId="0" fontId="9" fillId="0" borderId="24" xfId="0" applyFont="1" applyFill="1" applyBorder="1" applyAlignment="1">
      <alignment horizontal="left"/>
    </xf>
    <xf numFmtId="164" fontId="15" fillId="0" borderId="13" xfId="1" applyNumberFormat="1" applyFont="1" applyFill="1" applyBorder="1" applyAlignment="1">
      <alignment horizontal="left"/>
    </xf>
    <xf numFmtId="164" fontId="15" fillId="0" borderId="0" xfId="0" applyNumberFormat="1" applyFont="1" applyFill="1" applyBorder="1"/>
    <xf numFmtId="0" fontId="11" fillId="0" borderId="24" xfId="0" applyFont="1" applyFill="1" applyBorder="1"/>
    <xf numFmtId="165" fontId="9" fillId="0" borderId="5" xfId="1" applyNumberFormat="1" applyFont="1" applyFill="1" applyBorder="1" applyAlignment="1">
      <alignment horizontal="left" indent="13"/>
    </xf>
    <xf numFmtId="164" fontId="9" fillId="0" borderId="46" xfId="1" applyNumberFormat="1" applyFont="1" applyFill="1" applyBorder="1"/>
    <xf numFmtId="0" fontId="5" fillId="0" borderId="24" xfId="0" applyFont="1" applyFill="1" applyBorder="1"/>
    <xf numFmtId="165" fontId="12" fillId="0" borderId="13" xfId="1" applyNumberFormat="1" applyFont="1" applyFill="1" applyBorder="1" applyAlignment="1">
      <alignment horizontal="left" indent="10"/>
    </xf>
    <xf numFmtId="165" fontId="12" fillId="0" borderId="46" xfId="1" applyNumberFormat="1" applyFont="1" applyFill="1" applyBorder="1" applyAlignment="1">
      <alignment horizontal="left" indent="13"/>
    </xf>
    <xf numFmtId="0" fontId="12" fillId="0" borderId="24" xfId="0" applyFont="1" applyFill="1" applyBorder="1" applyAlignment="1">
      <alignment horizontal="left"/>
    </xf>
    <xf numFmtId="164" fontId="12" fillId="0" borderId="13" xfId="1" applyNumberFormat="1" applyFont="1" applyFill="1" applyBorder="1"/>
    <xf numFmtId="165" fontId="11" fillId="0" borderId="46" xfId="1" applyNumberFormat="1" applyFont="1" applyFill="1" applyBorder="1" applyAlignment="1">
      <alignment horizontal="left" indent="13"/>
    </xf>
    <xf numFmtId="0" fontId="22" fillId="0" borderId="0" xfId="0" applyFont="1" applyFill="1" applyBorder="1"/>
    <xf numFmtId="164" fontId="20" fillId="0" borderId="13" xfId="1" applyNumberFormat="1" applyFont="1" applyFill="1" applyBorder="1"/>
    <xf numFmtId="0" fontId="17" fillId="0" borderId="25" xfId="0" applyFont="1" applyFill="1" applyBorder="1"/>
    <xf numFmtId="0" fontId="30" fillId="0" borderId="26" xfId="0" quotePrefix="1" applyFont="1" applyFill="1" applyBorder="1"/>
    <xf numFmtId="0" fontId="30" fillId="0" borderId="26" xfId="0" applyFont="1" applyFill="1" applyBorder="1"/>
    <xf numFmtId="0" fontId="18" fillId="0" borderId="27" xfId="0" applyFont="1" applyFill="1" applyBorder="1"/>
    <xf numFmtId="0" fontId="18" fillId="0" borderId="42" xfId="0" applyFont="1" applyFill="1" applyBorder="1"/>
    <xf numFmtId="0" fontId="17" fillId="0" borderId="0" xfId="0" applyFont="1" applyFill="1"/>
    <xf numFmtId="2" fontId="27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right"/>
    </xf>
    <xf numFmtId="0" fontId="0" fillId="0" borderId="3" xfId="0" applyBorder="1"/>
    <xf numFmtId="2" fontId="15" fillId="0" borderId="4" xfId="0" applyNumberFormat="1" applyFont="1" applyFill="1" applyBorder="1"/>
    <xf numFmtId="2" fontId="15" fillId="0" borderId="8" xfId="0" applyNumberFormat="1" applyFont="1" applyFill="1" applyBorder="1"/>
    <xf numFmtId="0" fontId="15" fillId="0" borderId="9" xfId="0" applyFont="1" applyFill="1" applyBorder="1"/>
    <xf numFmtId="0" fontId="15" fillId="0" borderId="47" xfId="0" applyFont="1" applyFill="1" applyBorder="1" applyAlignment="1">
      <alignment horizontal="right" vertical="justify" wrapText="1"/>
    </xf>
    <xf numFmtId="0" fontId="15" fillId="0" borderId="45" xfId="0" applyFont="1" applyFill="1" applyBorder="1" applyAlignment="1">
      <alignment horizontal="left" vertical="justify" wrapText="1"/>
    </xf>
    <xf numFmtId="2" fontId="9" fillId="0" borderId="4" xfId="0" applyNumberFormat="1" applyFont="1" applyFill="1" applyBorder="1"/>
    <xf numFmtId="2" fontId="15" fillId="0" borderId="31" xfId="0" applyNumberFormat="1" applyFont="1" applyFill="1" applyBorder="1"/>
    <xf numFmtId="2" fontId="9" fillId="0" borderId="4" xfId="0" applyNumberFormat="1" applyFont="1" applyFill="1" applyBorder="1" applyAlignment="1">
      <alignment vertical="top"/>
    </xf>
    <xf numFmtId="0" fontId="11" fillId="0" borderId="24" xfId="0" applyFont="1" applyFill="1" applyBorder="1" applyAlignment="1">
      <alignment vertical="justify" wrapText="1"/>
    </xf>
    <xf numFmtId="2" fontId="11" fillId="0" borderId="4" xfId="0" applyNumberFormat="1" applyFont="1" applyFill="1" applyBorder="1" applyAlignment="1">
      <alignment vertical="top"/>
    </xf>
    <xf numFmtId="0" fontId="5" fillId="0" borderId="4" xfId="0" quotePrefix="1" applyFont="1" applyFill="1" applyBorder="1" applyAlignment="1">
      <alignment horizontal="left"/>
    </xf>
    <xf numFmtId="2" fontId="12" fillId="0" borderId="4" xfId="0" quotePrefix="1" applyNumberFormat="1" applyFont="1" applyFill="1" applyBorder="1"/>
    <xf numFmtId="0" fontId="12" fillId="0" borderId="24" xfId="0" applyFont="1" applyFill="1" applyBorder="1" applyAlignment="1">
      <alignment vertical="justify" wrapText="1"/>
    </xf>
    <xf numFmtId="166" fontId="11" fillId="0" borderId="4" xfId="0" quotePrefix="1" applyNumberFormat="1" applyFont="1" applyFill="1" applyBorder="1" applyAlignment="1">
      <alignment horizontal="left"/>
    </xf>
    <xf numFmtId="0" fontId="9" fillId="0" borderId="24" xfId="0" applyFont="1" applyFill="1" applyBorder="1" applyAlignment="1">
      <alignment vertical="justify" wrapText="1"/>
    </xf>
    <xf numFmtId="2" fontId="30" fillId="0" borderId="25" xfId="0" quotePrefix="1" applyNumberFormat="1" applyFont="1" applyFill="1" applyBorder="1"/>
    <xf numFmtId="0" fontId="30" fillId="0" borderId="4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justify"/>
    </xf>
    <xf numFmtId="0" fontId="4" fillId="0" borderId="2" xfId="0" applyFont="1" applyFill="1" applyBorder="1" applyAlignment="1">
      <alignment vertical="justify"/>
    </xf>
    <xf numFmtId="0" fontId="13" fillId="0" borderId="2" xfId="0" applyFont="1" applyFill="1" applyBorder="1" applyAlignment="1">
      <alignment vertical="justify"/>
    </xf>
    <xf numFmtId="0" fontId="31" fillId="0" borderId="2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left" vertical="justify"/>
    </xf>
    <xf numFmtId="0" fontId="7" fillId="0" borderId="0" xfId="0" applyFont="1" applyFill="1" applyBorder="1" applyAlignment="1">
      <alignment vertical="justify" wrapText="1"/>
    </xf>
    <xf numFmtId="0" fontId="32" fillId="0" borderId="0" xfId="0" applyFont="1" applyFill="1" applyBorder="1" applyAlignment="1">
      <alignment vertical="justify" wrapText="1"/>
    </xf>
    <xf numFmtId="0" fontId="31" fillId="0" borderId="0" xfId="0" applyFont="1" applyFill="1" applyBorder="1"/>
    <xf numFmtId="0" fontId="3" fillId="0" borderId="5" xfId="0" applyFont="1" applyFill="1" applyBorder="1"/>
    <xf numFmtId="0" fontId="7" fillId="0" borderId="4" xfId="0" applyFont="1" applyFill="1" applyBorder="1" applyAlignment="1">
      <alignment horizontal="left" vertical="justify"/>
    </xf>
    <xf numFmtId="0" fontId="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31" xfId="0" applyFont="1" applyFill="1" applyBorder="1"/>
    <xf numFmtId="0" fontId="4" fillId="0" borderId="31" xfId="0" applyFont="1" applyFill="1" applyBorder="1" applyAlignment="1">
      <alignment horizontal="left" vertical="justify"/>
    </xf>
    <xf numFmtId="0" fontId="3" fillId="0" borderId="7" xfId="0" applyFont="1" applyFill="1" applyBorder="1"/>
    <xf numFmtId="0" fontId="7" fillId="0" borderId="35" xfId="0" applyFont="1" applyFill="1" applyBorder="1" applyAlignment="1">
      <alignment horizontal="center" vertical="center" wrapText="1"/>
    </xf>
    <xf numFmtId="0" fontId="4" fillId="0" borderId="16" xfId="0" applyFont="1" applyFill="1" applyBorder="1"/>
    <xf numFmtId="0" fontId="3" fillId="0" borderId="16" xfId="0" applyFont="1" applyFill="1" applyBorder="1"/>
    <xf numFmtId="0" fontId="4" fillId="0" borderId="9" xfId="0" applyFont="1" applyFill="1" applyBorder="1" applyAlignment="1"/>
    <xf numFmtId="0" fontId="4" fillId="0" borderId="16" xfId="0" applyFont="1" applyFill="1" applyBorder="1" applyAlignment="1"/>
    <xf numFmtId="0" fontId="4" fillId="0" borderId="15" xfId="0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4" fillId="0" borderId="12" xfId="0" applyFont="1" applyFill="1" applyBorder="1"/>
    <xf numFmtId="0" fontId="32" fillId="0" borderId="35" xfId="0" applyFont="1" applyFill="1" applyBorder="1" applyAlignment="1">
      <alignment horizontal="center" wrapText="1"/>
    </xf>
    <xf numFmtId="0" fontId="4" fillId="0" borderId="48" xfId="0" applyFont="1" applyFill="1" applyBorder="1"/>
    <xf numFmtId="0" fontId="4" fillId="0" borderId="22" xfId="0" applyFont="1" applyFill="1" applyBorder="1" applyAlignment="1">
      <alignment horizontal="left"/>
    </xf>
    <xf numFmtId="0" fontId="4" fillId="0" borderId="4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/>
    <xf numFmtId="0" fontId="32" fillId="0" borderId="24" xfId="0" applyFont="1" applyFill="1" applyBorder="1" applyAlignment="1">
      <alignment horizontal="center" wrapText="1"/>
    </xf>
    <xf numFmtId="0" fontId="4" fillId="0" borderId="50" xfId="0" applyFont="1" applyFill="1" applyBorder="1" applyAlignment="1">
      <alignment horizontal="left"/>
    </xf>
    <xf numFmtId="0" fontId="3" fillId="0" borderId="6" xfId="0" applyFont="1" applyFill="1" applyBorder="1"/>
    <xf numFmtId="0" fontId="4" fillId="0" borderId="17" xfId="0" applyFont="1" applyFill="1" applyBorder="1" applyAlignment="1">
      <alignment horizontal="center"/>
    </xf>
    <xf numFmtId="0" fontId="32" fillId="0" borderId="33" xfId="0" applyFont="1" applyFill="1" applyBorder="1" applyAlignment="1">
      <alignment horizontal="center" wrapText="1"/>
    </xf>
    <xf numFmtId="0" fontId="4" fillId="0" borderId="51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/>
    </xf>
    <xf numFmtId="0" fontId="33" fillId="0" borderId="0" xfId="0" applyFont="1" applyFill="1" applyBorder="1"/>
    <xf numFmtId="0" fontId="7" fillId="0" borderId="31" xfId="0" applyFont="1" applyFill="1" applyBorder="1" applyAlignment="1">
      <alignment horizontal="left" vertical="justify"/>
    </xf>
    <xf numFmtId="0" fontId="5" fillId="0" borderId="35" xfId="0" applyFont="1" applyFill="1" applyBorder="1" applyAlignment="1">
      <alignment horizontal="center"/>
    </xf>
    <xf numFmtId="0" fontId="4" fillId="0" borderId="50" xfId="0" applyFont="1" applyFill="1" applyBorder="1" applyAlignment="1">
      <alignment horizontal="center"/>
    </xf>
    <xf numFmtId="0" fontId="4" fillId="0" borderId="5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0" borderId="54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13" fillId="0" borderId="22" xfId="0" applyFont="1" applyFill="1" applyBorder="1"/>
    <xf numFmtId="0" fontId="13" fillId="0" borderId="49" xfId="0" applyFont="1" applyFill="1" applyBorder="1"/>
    <xf numFmtId="0" fontId="13" fillId="0" borderId="48" xfId="0" applyFont="1" applyFill="1" applyBorder="1"/>
    <xf numFmtId="0" fontId="13" fillId="0" borderId="13" xfId="0" applyFont="1" applyFill="1" applyBorder="1"/>
    <xf numFmtId="0" fontId="13" fillId="0" borderId="46" xfId="0" applyFont="1" applyFill="1" applyBorder="1"/>
    <xf numFmtId="0" fontId="7" fillId="0" borderId="24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left"/>
    </xf>
    <xf numFmtId="164" fontId="13" fillId="0" borderId="49" xfId="1" applyNumberFormat="1" applyFont="1" applyFill="1" applyBorder="1"/>
    <xf numFmtId="164" fontId="13" fillId="0" borderId="48" xfId="1" applyNumberFormat="1" applyFont="1" applyFill="1" applyBorder="1"/>
    <xf numFmtId="164" fontId="13" fillId="0" borderId="13" xfId="1" applyNumberFormat="1" applyFont="1" applyFill="1" applyBorder="1"/>
    <xf numFmtId="164" fontId="13" fillId="0" borderId="46" xfId="1" applyNumberFormat="1" applyFont="1" applyFill="1" applyBorder="1"/>
    <xf numFmtId="0" fontId="7" fillId="0" borderId="4" xfId="0" quotePrefix="1" applyFont="1" applyFill="1" applyBorder="1" applyAlignment="1">
      <alignment horizontal="left" vertical="justify"/>
    </xf>
    <xf numFmtId="0" fontId="5" fillId="0" borderId="24" xfId="0" applyFont="1" applyFill="1" applyBorder="1" applyAlignment="1">
      <alignment horizontal="justify" vertical="justify"/>
    </xf>
    <xf numFmtId="0" fontId="13" fillId="0" borderId="4" xfId="0" quotePrefix="1" applyFont="1" applyFill="1" applyBorder="1" applyAlignment="1">
      <alignment horizontal="left" vertical="justify"/>
    </xf>
    <xf numFmtId="0" fontId="13" fillId="0" borderId="24" xfId="0" applyFont="1" applyFill="1" applyBorder="1" applyAlignment="1">
      <alignment horizontal="justify" vertical="justify"/>
    </xf>
    <xf numFmtId="0" fontId="7" fillId="0" borderId="24" xfId="0" applyFont="1" applyFill="1" applyBorder="1" applyAlignment="1">
      <alignment horizontal="justify" vertical="justify"/>
    </xf>
    <xf numFmtId="165" fontId="4" fillId="0" borderId="48" xfId="0" quotePrefix="1" applyNumberFormat="1" applyFont="1" applyFill="1" applyBorder="1" applyAlignment="1">
      <alignment horizontal="center" vertical="justify"/>
    </xf>
    <xf numFmtId="165" fontId="4" fillId="0" borderId="23" xfId="0" quotePrefix="1" applyNumberFormat="1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justify" vertical="justify"/>
    </xf>
    <xf numFmtId="0" fontId="4" fillId="0" borderId="24" xfId="0" applyFont="1" applyFill="1" applyBorder="1" applyAlignment="1">
      <alignment vertical="top" wrapText="1"/>
    </xf>
    <xf numFmtId="0" fontId="4" fillId="0" borderId="4" xfId="0" quotePrefix="1" applyFont="1" applyFill="1" applyBorder="1" applyAlignment="1">
      <alignment horizontal="left" vertical="justify"/>
    </xf>
    <xf numFmtId="164" fontId="4" fillId="0" borderId="22" xfId="1" quotePrefix="1" applyNumberFormat="1" applyFont="1" applyFill="1" applyBorder="1" applyAlignment="1">
      <alignment horizontal="center" vertical="justify"/>
    </xf>
    <xf numFmtId="164" fontId="4" fillId="0" borderId="49" xfId="1" quotePrefix="1" applyNumberFormat="1" applyFont="1" applyFill="1" applyBorder="1" applyAlignment="1">
      <alignment horizontal="center" vertical="justify"/>
    </xf>
    <xf numFmtId="164" fontId="4" fillId="0" borderId="49" xfId="1" applyNumberFormat="1" applyFont="1" applyFill="1" applyBorder="1" applyAlignment="1">
      <alignment horizontal="center" vertical="justify"/>
    </xf>
    <xf numFmtId="164" fontId="4" fillId="0" borderId="48" xfId="1" applyNumberFormat="1" applyFont="1" applyFill="1" applyBorder="1" applyAlignment="1">
      <alignment horizontal="center" vertical="justify"/>
    </xf>
    <xf numFmtId="164" fontId="4" fillId="0" borderId="13" xfId="1" applyNumberFormat="1" applyFont="1" applyFill="1" applyBorder="1" applyAlignment="1">
      <alignment horizontal="center" vertical="justify"/>
    </xf>
    <xf numFmtId="164" fontId="33" fillId="0" borderId="46" xfId="1" applyNumberFormat="1" applyFont="1" applyFill="1" applyBorder="1"/>
    <xf numFmtId="0" fontId="4" fillId="0" borderId="25" xfId="0" applyFont="1" applyFill="1" applyBorder="1"/>
    <xf numFmtId="0" fontId="7" fillId="0" borderId="25" xfId="0" applyFont="1" applyFill="1" applyBorder="1" applyAlignment="1">
      <alignment horizontal="left" vertical="justify"/>
    </xf>
    <xf numFmtId="0" fontId="7" fillId="0" borderId="40" xfId="0" applyFont="1" applyFill="1" applyBorder="1" applyAlignment="1">
      <alignment vertical="justify"/>
    </xf>
    <xf numFmtId="164" fontId="4" fillId="0" borderId="55" xfId="1" quotePrefix="1" applyNumberFormat="1" applyFont="1" applyFill="1" applyBorder="1" applyAlignment="1">
      <alignment horizontal="center" vertical="justify"/>
    </xf>
    <xf numFmtId="164" fontId="4" fillId="0" borderId="56" xfId="1" quotePrefix="1" applyNumberFormat="1" applyFont="1" applyFill="1" applyBorder="1" applyAlignment="1">
      <alignment horizontal="center" vertical="justify"/>
    </xf>
    <xf numFmtId="167" fontId="4" fillId="0" borderId="55" xfId="1" quotePrefix="1" applyNumberFormat="1" applyFont="1" applyFill="1" applyBorder="1" applyAlignment="1">
      <alignment horizontal="center" vertical="justify"/>
    </xf>
    <xf numFmtId="164" fontId="4" fillId="0" borderId="56" xfId="1" applyNumberFormat="1" applyFont="1" applyFill="1" applyBorder="1" applyAlignment="1">
      <alignment horizontal="center" vertical="justify"/>
    </xf>
    <xf numFmtId="165" fontId="4" fillId="0" borderId="57" xfId="0" quotePrefix="1" applyNumberFormat="1" applyFont="1" applyFill="1" applyBorder="1" applyAlignment="1">
      <alignment horizontal="center" vertical="justify"/>
    </xf>
    <xf numFmtId="164" fontId="4" fillId="0" borderId="58" xfId="1" quotePrefix="1" applyNumberFormat="1" applyFont="1" applyFill="1" applyBorder="1" applyAlignment="1">
      <alignment horizontal="center" vertical="justify"/>
    </xf>
    <xf numFmtId="164" fontId="33" fillId="0" borderId="59" xfId="1" applyNumberFormat="1" applyFont="1" applyFill="1" applyBorder="1"/>
    <xf numFmtId="0" fontId="7" fillId="0" borderId="24" xfId="0" quotePrefix="1" applyFont="1" applyFill="1" applyBorder="1" applyAlignment="1">
      <alignment vertical="justify"/>
    </xf>
    <xf numFmtId="165" fontId="4" fillId="0" borderId="22" xfId="0" quotePrefix="1" applyNumberFormat="1" applyFont="1" applyFill="1" applyBorder="1" applyAlignment="1">
      <alignment horizontal="center" vertical="justify"/>
    </xf>
    <xf numFmtId="165" fontId="4" fillId="0" borderId="49" xfId="0" quotePrefix="1" applyNumberFormat="1" applyFont="1" applyFill="1" applyBorder="1" applyAlignment="1">
      <alignment horizontal="center" vertical="justify"/>
    </xf>
    <xf numFmtId="165" fontId="4" fillId="0" borderId="49" xfId="0" applyNumberFormat="1" applyFont="1" applyFill="1" applyBorder="1" applyAlignment="1">
      <alignment horizontal="center" vertical="justify"/>
    </xf>
    <xf numFmtId="165" fontId="4" fillId="0" borderId="13" xfId="0" quotePrefix="1" applyNumberFormat="1" applyFont="1" applyFill="1" applyBorder="1" applyAlignment="1">
      <alignment horizontal="center" vertical="justify"/>
    </xf>
    <xf numFmtId="165" fontId="33" fillId="0" borderId="46" xfId="0" applyNumberFormat="1" applyFont="1" applyFill="1" applyBorder="1"/>
    <xf numFmtId="165" fontId="4" fillId="0" borderId="46" xfId="0" quotePrefix="1" applyNumberFormat="1" applyFont="1" applyFill="1" applyBorder="1" applyAlignment="1">
      <alignment horizontal="center" vertical="justify"/>
    </xf>
    <xf numFmtId="43" fontId="4" fillId="0" borderId="48" xfId="1" quotePrefix="1" applyFont="1" applyFill="1" applyBorder="1" applyAlignment="1">
      <alignment horizontal="center" vertical="justify"/>
    </xf>
    <xf numFmtId="43" fontId="4" fillId="0" borderId="23" xfId="1" quotePrefix="1" applyFont="1" applyFill="1" applyBorder="1" applyAlignment="1">
      <alignment horizontal="center" vertical="justify"/>
    </xf>
    <xf numFmtId="164" fontId="4" fillId="0" borderId="60" xfId="1" applyNumberFormat="1" applyFont="1" applyFill="1" applyBorder="1" applyAlignment="1">
      <alignment horizontal="center" vertical="justify"/>
    </xf>
    <xf numFmtId="164" fontId="4" fillId="0" borderId="61" xfId="1" quotePrefix="1" applyNumberFormat="1" applyFont="1" applyFill="1" applyBorder="1" applyAlignment="1">
      <alignment horizontal="center" vertical="justify"/>
    </xf>
    <xf numFmtId="164" fontId="4" fillId="0" borderId="60" xfId="1" quotePrefix="1" applyNumberFormat="1" applyFont="1" applyFill="1" applyBorder="1" applyAlignment="1">
      <alignment horizontal="center" vertical="justify"/>
    </xf>
    <xf numFmtId="165" fontId="4" fillId="0" borderId="60" xfId="1" quotePrefix="1" applyNumberFormat="1" applyFont="1" applyFill="1" applyBorder="1" applyAlignment="1">
      <alignment horizontal="center" vertical="justify"/>
    </xf>
    <xf numFmtId="164" fontId="4" fillId="0" borderId="62" xfId="1" applyNumberFormat="1" applyFont="1" applyFill="1" applyBorder="1" applyAlignment="1">
      <alignment horizontal="center" vertical="justify"/>
    </xf>
    <xf numFmtId="164" fontId="4" fillId="0" borderId="63" xfId="1" quotePrefix="1" applyNumberFormat="1" applyFont="1" applyFill="1" applyBorder="1" applyAlignment="1">
      <alignment horizontal="center" vertical="justify"/>
    </xf>
    <xf numFmtId="0" fontId="33" fillId="0" borderId="0" xfId="0" applyFont="1" applyFill="1" applyBorder="1" applyAlignment="1">
      <alignment horizontal="left" vertical="justify"/>
    </xf>
    <xf numFmtId="0" fontId="13" fillId="0" borderId="0" xfId="0" applyFont="1" applyFill="1" applyBorder="1" applyAlignment="1">
      <alignment horizontal="justify" vertical="justify"/>
    </xf>
    <xf numFmtId="0" fontId="13" fillId="0" borderId="0" xfId="0" applyNumberFormat="1" applyFont="1" applyFill="1" applyBorder="1"/>
    <xf numFmtId="0" fontId="3" fillId="0" borderId="0" xfId="0" applyFont="1" applyFill="1" applyBorder="1" applyAlignment="1">
      <alignment horizontal="left" vertical="justify"/>
    </xf>
    <xf numFmtId="0" fontId="28" fillId="0" borderId="1" xfId="0" applyFont="1" applyFill="1" applyBorder="1" applyAlignment="1">
      <alignment wrapText="1"/>
    </xf>
    <xf numFmtId="0" fontId="28" fillId="0" borderId="2" xfId="0" applyFont="1" applyFill="1" applyBorder="1" applyAlignment="1">
      <alignment wrapText="1"/>
    </xf>
    <xf numFmtId="0" fontId="3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28" fillId="0" borderId="4" xfId="0" applyFont="1" applyFill="1" applyBorder="1" applyAlignment="1">
      <alignment wrapText="1"/>
    </xf>
    <xf numFmtId="0" fontId="28" fillId="0" borderId="31" xfId="0" applyFont="1" applyFill="1" applyBorder="1" applyAlignment="1">
      <alignment wrapText="1"/>
    </xf>
    <xf numFmtId="0" fontId="28" fillId="0" borderId="6" xfId="0" applyFont="1" applyFill="1" applyBorder="1" applyAlignment="1">
      <alignment wrapText="1"/>
    </xf>
    <xf numFmtId="0" fontId="34" fillId="0" borderId="3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2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8" fillId="0" borderId="4" xfId="0" applyFont="1" applyFill="1" applyBorder="1"/>
    <xf numFmtId="0" fontId="4" fillId="0" borderId="12" xfId="0" applyFont="1" applyFill="1" applyBorder="1" applyAlignment="1">
      <alignment horizontal="center"/>
    </xf>
    <xf numFmtId="0" fontId="28" fillId="0" borderId="31" xfId="0" applyFont="1" applyFill="1" applyBorder="1"/>
    <xf numFmtId="0" fontId="27" fillId="0" borderId="24" xfId="0" applyFont="1" applyFill="1" applyBorder="1"/>
    <xf numFmtId="0" fontId="4" fillId="0" borderId="2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35" xfId="0" applyFont="1" applyFill="1" applyBorder="1"/>
    <xf numFmtId="0" fontId="4" fillId="0" borderId="35" xfId="0" applyFont="1" applyFill="1" applyBorder="1" applyAlignment="1">
      <alignment horizontal="center" vertical="center"/>
    </xf>
    <xf numFmtId="0" fontId="34" fillId="0" borderId="35" xfId="0" applyFont="1" applyFill="1" applyBorder="1"/>
    <xf numFmtId="0" fontId="32" fillId="0" borderId="0" xfId="0" applyFont="1" applyFill="1" applyBorder="1"/>
    <xf numFmtId="0" fontId="4" fillId="0" borderId="24" xfId="0" applyFont="1" applyFill="1" applyBorder="1" applyAlignment="1">
      <alignment horizontal="center"/>
    </xf>
    <xf numFmtId="0" fontId="34" fillId="0" borderId="24" xfId="0" applyFont="1" applyFill="1" applyBorder="1" applyAlignment="1">
      <alignment horizontal="center"/>
    </xf>
    <xf numFmtId="0" fontId="35" fillId="0" borderId="0" xfId="0" applyFont="1" applyFill="1" applyBorder="1"/>
    <xf numFmtId="0" fontId="32" fillId="0" borderId="0" xfId="0" quotePrefix="1" applyFont="1" applyFill="1" applyBorder="1"/>
    <xf numFmtId="0" fontId="34" fillId="0" borderId="24" xfId="0" applyFont="1" applyFill="1" applyBorder="1"/>
    <xf numFmtId="165" fontId="32" fillId="0" borderId="46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28" fillId="0" borderId="24" xfId="0" applyFont="1" applyFill="1" applyBorder="1"/>
    <xf numFmtId="0" fontId="13" fillId="0" borderId="0" xfId="0" quotePrefix="1" applyFont="1" applyFill="1" applyBorder="1"/>
    <xf numFmtId="165" fontId="34" fillId="0" borderId="46" xfId="0" applyNumberFormat="1" applyFont="1" applyFill="1" applyBorder="1" applyAlignment="1">
      <alignment horizontal="center"/>
    </xf>
    <xf numFmtId="0" fontId="4" fillId="0" borderId="24" xfId="0" quotePrefix="1" applyFont="1" applyFill="1" applyBorder="1" applyAlignment="1">
      <alignment horizontal="center"/>
    </xf>
    <xf numFmtId="0" fontId="13" fillId="0" borderId="24" xfId="0" applyFont="1" applyFill="1" applyBorder="1"/>
    <xf numFmtId="0" fontId="37" fillId="0" borderId="24" xfId="0" applyFont="1" applyFill="1" applyBorder="1"/>
    <xf numFmtId="165" fontId="34" fillId="0" borderId="46" xfId="0" applyNumberFormat="1" applyFont="1" applyFill="1" applyBorder="1"/>
    <xf numFmtId="0" fontId="4" fillId="0" borderId="13" xfId="0" applyFont="1" applyFill="1" applyBorder="1" applyAlignment="1">
      <alignment horizontal="center"/>
    </xf>
    <xf numFmtId="0" fontId="4" fillId="0" borderId="13" xfId="0" applyFont="1" applyFill="1" applyBorder="1"/>
    <xf numFmtId="0" fontId="5" fillId="0" borderId="0" xfId="0" applyFont="1" applyFill="1" applyBorder="1"/>
    <xf numFmtId="0" fontId="4" fillId="0" borderId="13" xfId="0" quotePrefix="1" applyFont="1" applyFill="1" applyBorder="1" applyAlignment="1">
      <alignment horizontal="center"/>
    </xf>
    <xf numFmtId="0" fontId="0" fillId="0" borderId="24" xfId="0" applyFill="1" applyBorder="1"/>
    <xf numFmtId="0" fontId="28" fillId="0" borderId="25" xfId="0" applyFont="1" applyFill="1" applyBorder="1"/>
    <xf numFmtId="0" fontId="32" fillId="0" borderId="26" xfId="0" applyFont="1" applyFill="1" applyBorder="1"/>
    <xf numFmtId="0" fontId="34" fillId="0" borderId="40" xfId="0" applyFont="1" applyFill="1" applyBorder="1"/>
    <xf numFmtId="0" fontId="4" fillId="0" borderId="27" xfId="0" quotePrefix="1" applyFont="1" applyFill="1" applyBorder="1" applyAlignment="1">
      <alignment horizontal="center"/>
    </xf>
    <xf numFmtId="165" fontId="32" fillId="0" borderId="64" xfId="0" applyNumberFormat="1" applyFont="1" applyFill="1" applyBorder="1" applyAlignment="1">
      <alignment horizontal="center"/>
    </xf>
    <xf numFmtId="0" fontId="28" fillId="0" borderId="0" xfId="0" applyFont="1" applyFill="1" applyBorder="1"/>
    <xf numFmtId="0" fontId="3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7" fillId="0" borderId="0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center" wrapText="1"/>
    </xf>
    <xf numFmtId="0" fontId="21" fillId="0" borderId="6" xfId="0" applyFont="1" applyFill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15" fillId="0" borderId="11" xfId="0" applyFont="1" applyFill="1" applyBorder="1" applyAlignment="1">
      <alignment horizontal="center" vertical="justify"/>
    </xf>
    <xf numFmtId="0" fontId="19" fillId="0" borderId="9" xfId="0" applyFont="1" applyFill="1" applyBorder="1"/>
    <xf numFmtId="0" fontId="19" fillId="0" borderId="32" xfId="0" applyFont="1" applyFill="1" applyBorder="1"/>
    <xf numFmtId="0" fontId="15" fillId="0" borderId="0" xfId="0" applyFont="1" applyFill="1" applyBorder="1" applyAlignment="1">
      <alignment horizontal="center" vertical="justify"/>
    </xf>
    <xf numFmtId="0" fontId="19" fillId="0" borderId="0" xfId="0" applyFont="1" applyFill="1" applyBorder="1" applyAlignment="1"/>
    <xf numFmtId="0" fontId="19" fillId="0" borderId="5" xfId="0" applyFont="1" applyFill="1" applyBorder="1" applyAlignment="1"/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5" fillId="0" borderId="24" xfId="0" applyFont="1" applyFill="1" applyBorder="1" applyAlignment="1">
      <alignment horizontal="left" wrapText="1"/>
    </xf>
    <xf numFmtId="0" fontId="27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0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0" fillId="0" borderId="4" xfId="0" applyFont="1" applyFill="1" applyBorder="1"/>
    <xf numFmtId="0" fontId="4" fillId="0" borderId="10" xfId="0" quotePrefix="1" applyFont="1" applyFill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0" xfId="0" applyNumberFormat="1" applyFont="1" applyFill="1"/>
    <xf numFmtId="0" fontId="5" fillId="0" borderId="0" xfId="0" quotePrefix="1" applyFont="1" applyFill="1" applyBorder="1"/>
    <xf numFmtId="164" fontId="7" fillId="0" borderId="13" xfId="1" applyNumberFormat="1" applyFont="1" applyFill="1" applyBorder="1"/>
    <xf numFmtId="0" fontId="13" fillId="0" borderId="0" xfId="0" quotePrefix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7" fillId="0" borderId="0" xfId="0" quotePrefix="1" applyFont="1" applyFill="1" applyBorder="1"/>
    <xf numFmtId="0" fontId="7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" fontId="7" fillId="0" borderId="0" xfId="0" quotePrefix="1" applyNumberFormat="1" applyFont="1" applyFill="1" applyBorder="1"/>
    <xf numFmtId="164" fontId="5" fillId="0" borderId="13" xfId="1" applyNumberFormat="1" applyFont="1" applyFill="1" applyBorder="1"/>
    <xf numFmtId="16" fontId="5" fillId="0" borderId="0" xfId="0" quotePrefix="1" applyNumberFormat="1" applyFont="1" applyFill="1" applyBorder="1"/>
    <xf numFmtId="0" fontId="5" fillId="0" borderId="0" xfId="0" quotePrefix="1" applyFont="1" applyFill="1" applyBorder="1" applyAlignment="1">
      <alignment horizontal="left" vertical="top"/>
    </xf>
    <xf numFmtId="0" fontId="5" fillId="0" borderId="24" xfId="0" applyFont="1" applyFill="1" applyBorder="1" applyAlignment="1">
      <alignment horizontal="left" vertical="top" wrapText="1"/>
    </xf>
    <xf numFmtId="164" fontId="4" fillId="0" borderId="13" xfId="1" applyNumberFormat="1" applyFont="1" applyFill="1" applyBorder="1"/>
    <xf numFmtId="16" fontId="13" fillId="0" borderId="0" xfId="0" quotePrefix="1" applyNumberFormat="1" applyFont="1" applyFill="1" applyBorder="1" applyAlignment="1">
      <alignment horizontal="left"/>
    </xf>
    <xf numFmtId="16" fontId="7" fillId="0" borderId="0" xfId="0" quotePrefix="1" applyNumberFormat="1" applyFont="1" applyFill="1" applyBorder="1" applyAlignment="1">
      <alignment horizontal="left"/>
    </xf>
    <xf numFmtId="14" fontId="13" fillId="0" borderId="0" xfId="0" quotePrefix="1" applyNumberFormat="1" applyFont="1" applyFill="1" applyBorder="1" applyAlignment="1">
      <alignment horizontal="left"/>
    </xf>
    <xf numFmtId="0" fontId="13" fillId="0" borderId="24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0" xfId="0" quotePrefix="1" applyFont="1" applyFill="1" applyBorder="1"/>
    <xf numFmtId="0" fontId="4" fillId="0" borderId="24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left"/>
    </xf>
    <xf numFmtId="0" fontId="4" fillId="0" borderId="26" xfId="0" applyFont="1" applyFill="1" applyBorder="1"/>
    <xf numFmtId="0" fontId="7" fillId="0" borderId="26" xfId="0" applyFont="1" applyFill="1" applyBorder="1" applyAlignment="1">
      <alignment horizontal="left"/>
    </xf>
    <xf numFmtId="0" fontId="4" fillId="0" borderId="27" xfId="0" applyFont="1" applyFill="1" applyBorder="1"/>
    <xf numFmtId="164" fontId="5" fillId="0" borderId="27" xfId="1" applyNumberFormat="1" applyFont="1" applyFill="1" applyBorder="1"/>
    <xf numFmtId="0" fontId="4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/>
    <xf numFmtId="0" fontId="42" fillId="0" borderId="65" xfId="0" applyFont="1" applyBorder="1" applyAlignment="1">
      <alignment horizontal="right" vertical="center"/>
    </xf>
    <xf numFmtId="0" fontId="42" fillId="0" borderId="66" xfId="0" applyFont="1" applyBorder="1" applyAlignment="1">
      <alignment horizontal="right" vertical="center" wrapText="1"/>
    </xf>
    <xf numFmtId="0" fontId="42" fillId="0" borderId="67" xfId="0" applyFont="1" applyBorder="1" applyAlignment="1">
      <alignment horizontal="right" vertical="center"/>
    </xf>
    <xf numFmtId="0" fontId="42" fillId="0" borderId="68" xfId="0" applyFont="1" applyBorder="1" applyAlignment="1">
      <alignment horizontal="right" vertical="center" wrapText="1"/>
    </xf>
    <xf numFmtId="0" fontId="43" fillId="0" borderId="67" xfId="0" applyFont="1" applyBorder="1" applyAlignment="1">
      <alignment horizontal="right" vertical="center"/>
    </xf>
    <xf numFmtId="0" fontId="43" fillId="0" borderId="68" xfId="0" applyFont="1" applyBorder="1" applyAlignment="1">
      <alignment horizontal="right" vertical="center" wrapText="1"/>
    </xf>
    <xf numFmtId="0" fontId="43" fillId="0" borderId="69" xfId="0" applyFont="1" applyBorder="1" applyAlignment="1">
      <alignment horizontal="right" vertical="center"/>
    </xf>
    <xf numFmtId="0" fontId="43" fillId="0" borderId="70" xfId="0" applyFont="1" applyBorder="1" applyAlignment="1">
      <alignment horizontal="right" vertical="center" wrapText="1"/>
    </xf>
    <xf numFmtId="0" fontId="42" fillId="0" borderId="71" xfId="0" applyFont="1" applyBorder="1" applyAlignment="1">
      <alignment horizontal="right" vertical="center"/>
    </xf>
    <xf numFmtId="0" fontId="42" fillId="0" borderId="72" xfId="0" applyFont="1" applyBorder="1" applyAlignment="1">
      <alignment horizontal="right" vertical="center" wrapText="1"/>
    </xf>
    <xf numFmtId="174" fontId="32" fillId="0" borderId="46" xfId="0" applyNumberFormat="1" applyFont="1" applyFill="1" applyBorder="1" applyAlignment="1">
      <alignment horizontal="center"/>
    </xf>
    <xf numFmtId="174" fontId="34" fillId="0" borderId="46" xfId="0" applyNumberFormat="1" applyFont="1" applyFill="1" applyBorder="1" applyAlignment="1">
      <alignment horizontal="center"/>
    </xf>
    <xf numFmtId="174" fontId="34" fillId="0" borderId="46" xfId="0" applyNumberFormat="1" applyFont="1" applyFill="1" applyBorder="1"/>
    <xf numFmtId="174" fontId="32" fillId="0" borderId="64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b0365\AppData\Local\Microsoft\Windows\INetCache\Content.Outlook\VA0F59H3\TOMBank%2031.12.2023%20finansal%20tablolar%20-%2012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"/>
      <sheetName val="y"/>
      <sheetName val="nh"/>
      <sheetName val="kz"/>
      <sheetName val="kzdg"/>
      <sheetName val="özkaynak"/>
      <sheetName val="kdt"/>
      <sheetName val="nat"/>
      <sheetName val="MAP"/>
      <sheetName val="Mizan"/>
      <sheetName val="31.03.2023"/>
      <sheetName val="31.12.2022"/>
      <sheetName val="Vergi"/>
      <sheetName val="Amortisman TMS"/>
      <sheetName val="Amortisman VUK "/>
    </sheetNames>
    <sheetDataSet>
      <sheetData sheetId="0"/>
      <sheetData sheetId="1">
        <row r="53">
          <cell r="G53">
            <v>2357171</v>
          </cell>
          <cell r="J53">
            <v>1513102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Mali tablo</v>
          </cell>
          <cell r="D1" t="str">
            <v>PB</v>
          </cell>
          <cell r="F1" t="str">
            <v>31.12.2023</v>
          </cell>
          <cell r="G1" t="str">
            <v>31.12.2022</v>
          </cell>
        </row>
        <row r="2">
          <cell r="A2" t="str">
            <v>1.1.1 Nakit Değerler ve Merkez Bankası</v>
          </cell>
          <cell r="D2" t="str">
            <v>TP</v>
          </cell>
          <cell r="F2">
            <v>75.528670000000005</v>
          </cell>
          <cell r="G2">
            <v>0</v>
          </cell>
        </row>
        <row r="3">
          <cell r="A3" t="str">
            <v>1.1.1 Nakit Değerler ve Merkez Bankası</v>
          </cell>
          <cell r="D3" t="str">
            <v>TP</v>
          </cell>
          <cell r="F3">
            <v>0</v>
          </cell>
          <cell r="G3">
            <v>0</v>
          </cell>
        </row>
        <row r="4">
          <cell r="A4" t="str">
            <v>1.1.1 Nakit Değerler ve Merkez Bankası</v>
          </cell>
          <cell r="D4" t="str">
            <v>TP</v>
          </cell>
          <cell r="F4">
            <v>0</v>
          </cell>
          <cell r="G4">
            <v>0</v>
          </cell>
        </row>
        <row r="5">
          <cell r="A5" t="str">
            <v>1.1.1 Nakit Değerler ve Merkez Bankası</v>
          </cell>
          <cell r="D5" t="str">
            <v>TP</v>
          </cell>
          <cell r="F5">
            <v>0</v>
          </cell>
          <cell r="G5">
            <v>0</v>
          </cell>
        </row>
        <row r="6">
          <cell r="A6" t="str">
            <v>1.1.1 Nakit Değerler ve Merkez Bankası</v>
          </cell>
          <cell r="D6" t="str">
            <v>TP</v>
          </cell>
          <cell r="F6">
            <v>0</v>
          </cell>
          <cell r="G6">
            <v>0</v>
          </cell>
        </row>
        <row r="7">
          <cell r="A7" t="str">
            <v>1.1.2 Bankalar</v>
          </cell>
          <cell r="D7" t="str">
            <v>TP</v>
          </cell>
          <cell r="F7">
            <v>25.949060000000003</v>
          </cell>
          <cell r="G7">
            <v>0</v>
          </cell>
        </row>
        <row r="8">
          <cell r="A8" t="str">
            <v>1.1.2 Bankalar</v>
          </cell>
          <cell r="D8" t="str">
            <v>TP</v>
          </cell>
          <cell r="F8">
            <v>74.195909999999998</v>
          </cell>
          <cell r="G8">
            <v>995853.65281</v>
          </cell>
        </row>
        <row r="9">
          <cell r="A9" t="str">
            <v>1.1.2 Bankalar</v>
          </cell>
          <cell r="D9" t="str">
            <v>TP</v>
          </cell>
          <cell r="F9">
            <v>180614.86152000001</v>
          </cell>
          <cell r="G9">
            <v>0</v>
          </cell>
        </row>
        <row r="10">
          <cell r="A10" t="str">
            <v>1.1.2 Bankalar</v>
          </cell>
          <cell r="D10" t="str">
            <v>YP</v>
          </cell>
          <cell r="F10">
            <v>16.249590000000001</v>
          </cell>
          <cell r="G10">
            <v>0</v>
          </cell>
        </row>
        <row r="11">
          <cell r="A11" t="str">
            <v>1.1.2 Bankalar</v>
          </cell>
          <cell r="D11" t="str">
            <v>YP</v>
          </cell>
          <cell r="F11">
            <v>18341.817589999999</v>
          </cell>
          <cell r="G11">
            <v>0</v>
          </cell>
        </row>
        <row r="12">
          <cell r="A12" t="str">
            <v>1.1.2 Bankalar</v>
          </cell>
          <cell r="D12" t="str">
            <v>YP</v>
          </cell>
          <cell r="F12">
            <v>1777.6981599999999</v>
          </cell>
          <cell r="G12">
            <v>0</v>
          </cell>
        </row>
        <row r="13">
          <cell r="A13" t="str">
            <v>1.2.3 Diğer Finansal Varlıklar</v>
          </cell>
          <cell r="D13" t="str">
            <v>TP</v>
          </cell>
          <cell r="F13">
            <v>901880.5817000001</v>
          </cell>
          <cell r="G13">
            <v>499999.99864999996</v>
          </cell>
        </row>
        <row r="14">
          <cell r="A14" t="str">
            <v>1.2.3 Diğer Finansal Varlıklar</v>
          </cell>
          <cell r="D14" t="str">
            <v>TP</v>
          </cell>
          <cell r="F14">
            <v>182899.71613999997</v>
          </cell>
          <cell r="G14">
            <v>2766.6990000000001</v>
          </cell>
        </row>
        <row r="15">
          <cell r="A15" t="str">
            <v>1.2.3 Diğer Finansal Varlıklar</v>
          </cell>
          <cell r="D15" t="str">
            <v>YP</v>
          </cell>
          <cell r="F15">
            <v>294378.13182000001</v>
          </cell>
          <cell r="G15">
            <v>0</v>
          </cell>
        </row>
        <row r="16">
          <cell r="A16" t="str">
            <v>1.2.3 Diğer Finansal Varlıklar</v>
          </cell>
          <cell r="D16" t="str">
            <v>YP</v>
          </cell>
          <cell r="F16">
            <v>13247.172630000001</v>
          </cell>
          <cell r="G16">
            <v>0</v>
          </cell>
        </row>
        <row r="17">
          <cell r="A17" t="str">
            <v>1.2.3 Diğer Finansal Varlıklar</v>
          </cell>
          <cell r="D17" t="str">
            <v>YP</v>
          </cell>
          <cell r="F17">
            <v>323.94207</v>
          </cell>
          <cell r="G17">
            <v>0</v>
          </cell>
        </row>
        <row r="18">
          <cell r="A18" t="str">
            <v>1.2.3 Diğer Finansal Varlıklar</v>
          </cell>
          <cell r="D18" t="str">
            <v>YP</v>
          </cell>
          <cell r="F18">
            <v>-3138.6682000000001</v>
          </cell>
          <cell r="G18">
            <v>0</v>
          </cell>
        </row>
        <row r="19">
          <cell r="A19" t="str">
            <v>1.1.2 Bankalar</v>
          </cell>
          <cell r="D19" t="str">
            <v>TP</v>
          </cell>
          <cell r="F19">
            <v>6121.5160999999998</v>
          </cell>
          <cell r="G19">
            <v>8300.5666199999996</v>
          </cell>
        </row>
        <row r="20">
          <cell r="A20" t="str">
            <v>1.2.3 Diğer Finansal Varlıklar</v>
          </cell>
          <cell r="D20" t="str">
            <v>YP</v>
          </cell>
          <cell r="F20">
            <v>3253.1047999999996</v>
          </cell>
          <cell r="G20">
            <v>0</v>
          </cell>
        </row>
        <row r="21">
          <cell r="A21" t="str">
            <v>1.1.2 Bankalar</v>
          </cell>
          <cell r="D21" t="str">
            <v>YP</v>
          </cell>
          <cell r="F21">
            <v>39.181359999999998</v>
          </cell>
          <cell r="G21">
            <v>0</v>
          </cell>
        </row>
        <row r="22">
          <cell r="A22" t="str">
            <v>V. MADDİ DURAN VARLIKLAR (Net)</v>
          </cell>
          <cell r="D22" t="str">
            <v>TP</v>
          </cell>
          <cell r="F22">
            <v>9338.0350899999994</v>
          </cell>
          <cell r="G22">
            <v>2828.1386000000002</v>
          </cell>
        </row>
        <row r="23">
          <cell r="A23" t="str">
            <v>V. MADDİ DURAN VARLIKLAR (Net)</v>
          </cell>
          <cell r="D23" t="str">
            <v>TP</v>
          </cell>
          <cell r="F23">
            <v>7998.9990800000005</v>
          </cell>
          <cell r="G23">
            <v>0</v>
          </cell>
        </row>
        <row r="24">
          <cell r="A24" t="str">
            <v>V. MADDİ DURAN VARLIKLAR (Net)</v>
          </cell>
          <cell r="D24" t="str">
            <v>TP</v>
          </cell>
          <cell r="F24">
            <v>-1301.4813999999999</v>
          </cell>
          <cell r="G24">
            <v>-9.3516299999999983</v>
          </cell>
        </row>
        <row r="25">
          <cell r="A25" t="str">
            <v>V. MADDİ DURAN VARLIKLAR (Net)</v>
          </cell>
          <cell r="D25" t="str">
            <v>TP</v>
          </cell>
          <cell r="F25">
            <v>-2816.08635</v>
          </cell>
          <cell r="G25">
            <v>0</v>
          </cell>
        </row>
        <row r="26">
          <cell r="A26" t="str">
            <v>6.2 Diğer</v>
          </cell>
          <cell r="D26" t="str">
            <v>TP</v>
          </cell>
          <cell r="F26">
            <v>-16884.065260000003</v>
          </cell>
          <cell r="G26">
            <v>-7.1875</v>
          </cell>
        </row>
        <row r="27">
          <cell r="A27" t="str">
            <v>6.2 Diğer</v>
          </cell>
          <cell r="D27" t="str">
            <v>TP</v>
          </cell>
          <cell r="F27">
            <v>-406.92228999999998</v>
          </cell>
          <cell r="G27">
            <v>0</v>
          </cell>
        </row>
        <row r="28">
          <cell r="A28" t="str">
            <v>6.1 Şerefiye</v>
          </cell>
          <cell r="D28" t="str">
            <v>TP</v>
          </cell>
          <cell r="F28">
            <v>299099.84999999998</v>
          </cell>
          <cell r="G28">
            <v>0</v>
          </cell>
        </row>
        <row r="29">
          <cell r="A29" t="str">
            <v>6.2 Diğer</v>
          </cell>
          <cell r="D29" t="str">
            <v>TP</v>
          </cell>
          <cell r="F29">
            <v>85391.598140000002</v>
          </cell>
          <cell r="G29">
            <v>1552.5</v>
          </cell>
        </row>
        <row r="30">
          <cell r="A30" t="str">
            <v>X. DİĞER AKTİFLER</v>
          </cell>
          <cell r="D30" t="str">
            <v>TP</v>
          </cell>
          <cell r="F30">
            <v>0</v>
          </cell>
          <cell r="G30">
            <v>172.5</v>
          </cell>
        </row>
        <row r="31">
          <cell r="A31" t="str">
            <v>6.2 Diğer</v>
          </cell>
          <cell r="D31" t="str">
            <v>TP</v>
          </cell>
          <cell r="F31">
            <v>146794.27638</v>
          </cell>
          <cell r="G31">
            <v>0</v>
          </cell>
        </row>
        <row r="32">
          <cell r="A32" t="str">
            <v>6.2 Diğer</v>
          </cell>
          <cell r="D32" t="str">
            <v>TP</v>
          </cell>
          <cell r="F32">
            <v>80753.955900000001</v>
          </cell>
          <cell r="G32">
            <v>0</v>
          </cell>
        </row>
        <row r="33">
          <cell r="A33" t="str">
            <v>X. DİĞER AKTİFLER</v>
          </cell>
          <cell r="D33" t="str">
            <v>TP</v>
          </cell>
          <cell r="F33">
            <v>2502.9572000000003</v>
          </cell>
          <cell r="G33">
            <v>96.766220000000004</v>
          </cell>
        </row>
        <row r="34">
          <cell r="A34" t="str">
            <v>IX. ERTELENMİŞ VERGİ VARLIĞI</v>
          </cell>
          <cell r="D34" t="str">
            <v>TP</v>
          </cell>
          <cell r="F34">
            <v>65901.892850000004</v>
          </cell>
          <cell r="G34">
            <v>800.06097</v>
          </cell>
        </row>
        <row r="35">
          <cell r="A35" t="str">
            <v>IX. ERTELENMİŞ VERGİ VARLIĞI</v>
          </cell>
          <cell r="D35" t="str">
            <v>TP</v>
          </cell>
          <cell r="F35">
            <v>5577.7406799999999</v>
          </cell>
          <cell r="G35">
            <v>4.1347800000000001</v>
          </cell>
        </row>
        <row r="36">
          <cell r="A36" t="str">
            <v>IX. ERTELENMİŞ VERGİ VARLIĞI</v>
          </cell>
          <cell r="D36" t="str">
            <v>TP</v>
          </cell>
          <cell r="F36">
            <v>508.46659999999997</v>
          </cell>
          <cell r="G36">
            <v>1.9230499999999999</v>
          </cell>
        </row>
        <row r="37">
          <cell r="A37" t="str">
            <v>IX. ERTELENMİŞ VERGİ VARLIĞI</v>
          </cell>
          <cell r="D37" t="str">
            <v>TP</v>
          </cell>
          <cell r="F37">
            <v>1058.25946</v>
          </cell>
          <cell r="G37">
            <v>51.625010000000003</v>
          </cell>
        </row>
        <row r="38">
          <cell r="A38" t="str">
            <v>IX. ERTELENMİŞ VERGİ VARLIĞI</v>
          </cell>
          <cell r="D38" t="str">
            <v>TP</v>
          </cell>
          <cell r="F38">
            <v>1122.68433</v>
          </cell>
          <cell r="G38">
            <v>0</v>
          </cell>
        </row>
        <row r="39">
          <cell r="A39" t="str">
            <v>IX. ERTELENMİŞ VERGİ VARLIĞI</v>
          </cell>
          <cell r="D39" t="str">
            <v>TP</v>
          </cell>
          <cell r="F39">
            <v>14699.64919</v>
          </cell>
          <cell r="G39">
            <v>987.31124</v>
          </cell>
        </row>
        <row r="40">
          <cell r="A40" t="str">
            <v>X. DİĞER AKTİFLER</v>
          </cell>
          <cell r="D40" t="str">
            <v>TP</v>
          </cell>
          <cell r="F40">
            <v>49606.49725</v>
          </cell>
          <cell r="G40">
            <v>0</v>
          </cell>
        </row>
        <row r="41">
          <cell r="A41" t="str">
            <v>X. DİĞER AKTİFLER</v>
          </cell>
          <cell r="D41" t="str">
            <v>TP</v>
          </cell>
          <cell r="F41">
            <v>550</v>
          </cell>
          <cell r="G41">
            <v>0</v>
          </cell>
        </row>
        <row r="42">
          <cell r="A42" t="str">
            <v>X. DİĞER AKTİFLER</v>
          </cell>
          <cell r="D42" t="str">
            <v>TP</v>
          </cell>
          <cell r="F42">
            <v>1.3875999999999999</v>
          </cell>
          <cell r="G42">
            <v>0</v>
          </cell>
        </row>
        <row r="43">
          <cell r="A43" t="str">
            <v>X. DİĞER AKTİFLER</v>
          </cell>
          <cell r="D43" t="str">
            <v>TP</v>
          </cell>
          <cell r="F43">
            <v>9.7200000000000006</v>
          </cell>
          <cell r="G43">
            <v>0</v>
          </cell>
        </row>
        <row r="44">
          <cell r="A44" t="str">
            <v>X. DİĞER AKTİFLER</v>
          </cell>
          <cell r="D44" t="str">
            <v>TP</v>
          </cell>
          <cell r="F44">
            <v>9.64</v>
          </cell>
          <cell r="G44">
            <v>0</v>
          </cell>
        </row>
        <row r="45">
          <cell r="A45" t="str">
            <v>X. DİĞER AKTİFLER</v>
          </cell>
          <cell r="D45" t="str">
            <v>YP</v>
          </cell>
          <cell r="F45">
            <v>2945.0611099999996</v>
          </cell>
          <cell r="G45">
            <v>0</v>
          </cell>
        </row>
        <row r="46">
          <cell r="A46" t="str">
            <v>X. DİĞER AKTİFLER</v>
          </cell>
          <cell r="D46" t="str">
            <v>TP</v>
          </cell>
          <cell r="F46">
            <v>39446.953259999995</v>
          </cell>
          <cell r="G46">
            <v>0</v>
          </cell>
        </row>
        <row r="47">
          <cell r="A47" t="str">
            <v>X. DİĞER AKTİFLER</v>
          </cell>
          <cell r="D47" t="str">
            <v>TP</v>
          </cell>
          <cell r="F47">
            <v>0</v>
          </cell>
          <cell r="G47">
            <v>0</v>
          </cell>
        </row>
        <row r="48">
          <cell r="A48" t="str">
            <v>X. DİĞER AKTİFLER</v>
          </cell>
          <cell r="D48" t="str">
            <v>TP</v>
          </cell>
          <cell r="F48">
            <v>813.13048000000003</v>
          </cell>
          <cell r="G48">
            <v>0</v>
          </cell>
        </row>
        <row r="49">
          <cell r="A49" t="str">
            <v>X. DİĞER AKTİFLER</v>
          </cell>
          <cell r="D49" t="str">
            <v>TP</v>
          </cell>
          <cell r="F49">
            <v>5564.3395300000002</v>
          </cell>
          <cell r="G49">
            <v>0</v>
          </cell>
        </row>
        <row r="50">
          <cell r="A50" t="str">
            <v>X. DİĞER AKTİFLER</v>
          </cell>
          <cell r="D50" t="str">
            <v>TP</v>
          </cell>
          <cell r="F50">
            <v>1439.9868600000002</v>
          </cell>
          <cell r="G50">
            <v>0</v>
          </cell>
        </row>
        <row r="51">
          <cell r="A51" t="str">
            <v>I. TOPLANAN FONLAR</v>
          </cell>
          <cell r="D51" t="str">
            <v>TP</v>
          </cell>
          <cell r="F51">
            <v>-60</v>
          </cell>
          <cell r="G51">
            <v>0</v>
          </cell>
        </row>
        <row r="52">
          <cell r="A52" t="str">
            <v>I. TOPLANAN FONLAR</v>
          </cell>
          <cell r="D52" t="str">
            <v>YP</v>
          </cell>
          <cell r="F52">
            <v>-294382</v>
          </cell>
          <cell r="G52">
            <v>0</v>
          </cell>
        </row>
        <row r="53">
          <cell r="A53" t="str">
            <v>8.3 Çalışan Hakları Karşılığı</v>
          </cell>
          <cell r="D53" t="str">
            <v>TP</v>
          </cell>
          <cell r="F53">
            <v>-1696.17048</v>
          </cell>
          <cell r="G53">
            <v>-7.6920000000000002</v>
          </cell>
        </row>
        <row r="54">
          <cell r="A54" t="str">
            <v>8.3 Çalışan Hakları Karşılığı</v>
          </cell>
          <cell r="D54" t="str">
            <v>TP</v>
          </cell>
          <cell r="F54">
            <v>-3527.5314900000003</v>
          </cell>
          <cell r="G54">
            <v>0</v>
          </cell>
        </row>
        <row r="55">
          <cell r="A55" t="str">
            <v>8.5 Diğer Karşılıklar</v>
          </cell>
          <cell r="D55" t="str">
            <v>TP</v>
          </cell>
          <cell r="F55">
            <v>-43800</v>
          </cell>
          <cell r="G55">
            <v>-3949.24496</v>
          </cell>
        </row>
        <row r="56">
          <cell r="A56" t="str">
            <v>IX. CARİ VERGİ BORCU</v>
          </cell>
          <cell r="D56" t="str">
            <v>TP</v>
          </cell>
          <cell r="F56">
            <v>0</v>
          </cell>
          <cell r="G56">
            <v>0</v>
          </cell>
        </row>
        <row r="57">
          <cell r="A57" t="str">
            <v>8.5 Diğer Karşılıklar</v>
          </cell>
          <cell r="D57" t="str">
            <v>TP</v>
          </cell>
          <cell r="F57">
            <v>-1641</v>
          </cell>
          <cell r="G57">
            <v>0</v>
          </cell>
        </row>
        <row r="58">
          <cell r="A58" t="str">
            <v>8.5 Diğer Karşılıklar</v>
          </cell>
          <cell r="D58" t="str">
            <v>TP</v>
          </cell>
          <cell r="F58">
            <v>0</v>
          </cell>
          <cell r="G58">
            <v>-206.5</v>
          </cell>
        </row>
        <row r="59">
          <cell r="A59" t="str">
            <v>VII. KİRALAMA İŞLEMLERİNDEN YÜKÜMLÜLÜKLER (Net)</v>
          </cell>
          <cell r="D59" t="str">
            <v>TP</v>
          </cell>
          <cell r="F59">
            <v>-3708.7157400000001</v>
          </cell>
          <cell r="G59">
            <v>0</v>
          </cell>
        </row>
        <row r="60">
          <cell r="A60" t="str">
            <v>VII. KİRALAMA İŞLEMLERİNDEN YÜKÜMLÜLÜKLER (Net)</v>
          </cell>
          <cell r="D60" t="str">
            <v>TP</v>
          </cell>
          <cell r="F60">
            <v>-2056.0293099999999</v>
          </cell>
          <cell r="G60">
            <v>0</v>
          </cell>
        </row>
        <row r="61">
          <cell r="A61" t="str">
            <v>IX. CARİ VERGİ BORCU</v>
          </cell>
          <cell r="D61" t="str">
            <v>TP</v>
          </cell>
          <cell r="F61">
            <v>-51.875</v>
          </cell>
          <cell r="G61">
            <v>-1.02041</v>
          </cell>
        </row>
        <row r="62">
          <cell r="A62" t="str">
            <v>IX. CARİ VERGİ BORCU</v>
          </cell>
          <cell r="D62" t="str">
            <v>TP</v>
          </cell>
          <cell r="F62">
            <v>-58.287639999999996</v>
          </cell>
          <cell r="G62">
            <v>0</v>
          </cell>
        </row>
        <row r="63">
          <cell r="A63" t="str">
            <v>IX. CARİ VERGİ BORCU</v>
          </cell>
          <cell r="D63" t="str">
            <v>TP</v>
          </cell>
          <cell r="F63">
            <v>-104.38174000000001</v>
          </cell>
          <cell r="G63">
            <v>-3.4435599999999997</v>
          </cell>
        </row>
        <row r="64">
          <cell r="A64" t="str">
            <v>IX. CARİ VERGİ BORCU</v>
          </cell>
          <cell r="D64" t="str">
            <v>TP</v>
          </cell>
          <cell r="F64">
            <v>-4374.9286600000005</v>
          </cell>
          <cell r="G64">
            <v>-14.8779</v>
          </cell>
        </row>
        <row r="65">
          <cell r="A65" t="str">
            <v>IX. CARİ VERGİ BORCU</v>
          </cell>
          <cell r="D65" t="str">
            <v>TP</v>
          </cell>
          <cell r="F65">
            <v>-2051.2041899999999</v>
          </cell>
          <cell r="G65">
            <v>-150.32355999999999</v>
          </cell>
        </row>
        <row r="66">
          <cell r="A66" t="str">
            <v>IX. CARİ VERGİ BORCU</v>
          </cell>
          <cell r="D66" t="str">
            <v>TP</v>
          </cell>
          <cell r="F66">
            <v>-2938.1268300000002</v>
          </cell>
          <cell r="G66">
            <v>-11.21946</v>
          </cell>
        </row>
        <row r="67">
          <cell r="A67" t="str">
            <v>IX. CARİ VERGİ BORCU</v>
          </cell>
          <cell r="D67" t="str">
            <v>TP</v>
          </cell>
          <cell r="F67">
            <v>-4518.1947399999999</v>
          </cell>
          <cell r="G67">
            <v>-16.42849</v>
          </cell>
        </row>
        <row r="68">
          <cell r="A68" t="str">
            <v>IX. CARİ VERGİ BORCU</v>
          </cell>
          <cell r="D68" t="str">
            <v>TP</v>
          </cell>
          <cell r="F68">
            <v>-201.30835999999999</v>
          </cell>
          <cell r="G68">
            <v>-0.80138999999999994</v>
          </cell>
        </row>
        <row r="69">
          <cell r="A69" t="str">
            <v>IX. CARİ VERGİ BORCU</v>
          </cell>
          <cell r="D69" t="str">
            <v>TP</v>
          </cell>
          <cell r="F69">
            <v>-402.61752000000001</v>
          </cell>
          <cell r="G69">
            <v>-1.6027799999999999</v>
          </cell>
        </row>
        <row r="70">
          <cell r="A70" t="str">
            <v>XIII. DİĞER YÜKÜMLÜLÜKLER</v>
          </cell>
          <cell r="D70" t="str">
            <v>TP</v>
          </cell>
          <cell r="F70">
            <v>-79.882000000000005</v>
          </cell>
          <cell r="G70">
            <v>0</v>
          </cell>
        </row>
        <row r="71">
          <cell r="A71" t="str">
            <v>XIII. DİĞER YÜKÜMLÜLÜKLER</v>
          </cell>
          <cell r="D71" t="str">
            <v>TP</v>
          </cell>
          <cell r="F71">
            <v>-778.06943000000001</v>
          </cell>
          <cell r="G71">
            <v>-1.772</v>
          </cell>
        </row>
        <row r="72">
          <cell r="A72" t="str">
            <v>IX. ERTELENMİŞ VERGİ VARLIĞI</v>
          </cell>
          <cell r="D72" t="str">
            <v>TP</v>
          </cell>
          <cell r="F72">
            <v>-42486.816650000001</v>
          </cell>
          <cell r="G72">
            <v>-297.70436999999998</v>
          </cell>
        </row>
        <row r="73">
          <cell r="A73" t="str">
            <v>XIII. DİĞER YÜKÜMLÜLÜKLER</v>
          </cell>
          <cell r="D73" t="str">
            <v>TP</v>
          </cell>
          <cell r="F73">
            <v>-5.7000000000000002E-2</v>
          </cell>
          <cell r="G73">
            <v>0</v>
          </cell>
        </row>
        <row r="74">
          <cell r="A74" t="str">
            <v>XIII. DİĞER YÜKÜMLÜLÜKLER</v>
          </cell>
          <cell r="D74" t="str">
            <v>TP</v>
          </cell>
          <cell r="F74">
            <v>-289379.08687</v>
          </cell>
          <cell r="G74">
            <v>-8042.42875</v>
          </cell>
        </row>
        <row r="75">
          <cell r="A75" t="str">
            <v>XIII. DİĞER YÜKÜMLÜLÜKLER</v>
          </cell>
          <cell r="D75" t="str">
            <v>TP</v>
          </cell>
          <cell r="F75">
            <v>-76.91695</v>
          </cell>
          <cell r="G75">
            <v>0</v>
          </cell>
        </row>
        <row r="76">
          <cell r="A76" t="str">
            <v>XIII. DİĞER YÜKÜMLÜLÜKLER</v>
          </cell>
          <cell r="D76" t="str">
            <v>TP</v>
          </cell>
          <cell r="F76">
            <v>-23.3</v>
          </cell>
          <cell r="G76">
            <v>0</v>
          </cell>
        </row>
        <row r="77">
          <cell r="A77" t="str">
            <v>XIII. DİĞER YÜKÜMLÜLÜKLER</v>
          </cell>
          <cell r="D77" t="str">
            <v>TP</v>
          </cell>
          <cell r="F77">
            <v>-19.457660000000001</v>
          </cell>
          <cell r="G77">
            <v>0</v>
          </cell>
        </row>
        <row r="78">
          <cell r="A78" t="str">
            <v>XIII. DİĞER YÜKÜMLÜLÜKLER</v>
          </cell>
          <cell r="D78" t="str">
            <v>YP</v>
          </cell>
          <cell r="F78">
            <v>-32718.167739999997</v>
          </cell>
          <cell r="G78">
            <v>0</v>
          </cell>
        </row>
        <row r="79">
          <cell r="A79" t="str">
            <v>XIII. DİĞER YÜKÜMLÜLÜKLER</v>
          </cell>
          <cell r="D79" t="str">
            <v>TP</v>
          </cell>
          <cell r="F79">
            <v>-1.0000000000000001E-5</v>
          </cell>
          <cell r="G79">
            <v>-2569.6310099999996</v>
          </cell>
        </row>
        <row r="80">
          <cell r="A80" t="str">
            <v>XIII. DİĞER YÜKÜMLÜLÜKLER</v>
          </cell>
          <cell r="D80" t="str">
            <v>TP</v>
          </cell>
          <cell r="F80">
            <v>-3.6749999999999998E-2</v>
          </cell>
          <cell r="G80">
            <v>0</v>
          </cell>
        </row>
        <row r="81">
          <cell r="A81" t="str">
            <v>14.1 Ödenmiş Sermaye</v>
          </cell>
          <cell r="D81" t="str">
            <v>TP</v>
          </cell>
          <cell r="F81">
            <v>-1500000</v>
          </cell>
          <cell r="G81">
            <v>-1500000</v>
          </cell>
        </row>
        <row r="82">
          <cell r="A82" t="str">
            <v>14.4 Kâr veya Zararda Yeniden Sınıflandırılacak Birikmiş Diğer Kapsamlı Gelirler veya Giderler</v>
          </cell>
          <cell r="D82" t="str">
            <v>TP</v>
          </cell>
          <cell r="F82">
            <v>1569.23579</v>
          </cell>
          <cell r="G82">
            <v>7.6920000000000002</v>
          </cell>
        </row>
        <row r="83">
          <cell r="A83" t="str">
            <v>14.4 Kâr veya Zararda Yeniden Sınıflandırılacak Birikmiş Diğer Kapsamlı Gelirler veya Giderler</v>
          </cell>
          <cell r="D83" t="str">
            <v>TP</v>
          </cell>
          <cell r="F83">
            <v>-470.38619</v>
          </cell>
          <cell r="G83">
            <v>-1.9230499999999999</v>
          </cell>
        </row>
        <row r="84">
          <cell r="A84" t="str">
            <v>14.6.1 Geçmiş Yıllar Kâr veya Zararı</v>
          </cell>
          <cell r="D84" t="str">
            <v>TP</v>
          </cell>
          <cell r="F84">
            <v>0</v>
          </cell>
          <cell r="G84">
            <v>0</v>
          </cell>
        </row>
        <row r="85">
          <cell r="A85" t="str">
            <v>14.6.1 Geçmiş Yıllar Kâr veya Zararı</v>
          </cell>
          <cell r="D85" t="str">
            <v>TP</v>
          </cell>
          <cell r="F85">
            <v>0</v>
          </cell>
          <cell r="G85">
            <v>0</v>
          </cell>
        </row>
        <row r="86">
          <cell r="A86" t="str">
            <v>14.6.1 Geçmiş Yıllar Kâr veya Zararı</v>
          </cell>
          <cell r="D86" t="str">
            <v>TP</v>
          </cell>
          <cell r="F86">
            <v>1869.5838700000002</v>
          </cell>
          <cell r="G86">
            <v>0</v>
          </cell>
        </row>
        <row r="87">
          <cell r="A87" t="str">
            <v>1.3 Bankalardan Alınan Gelirler</v>
          </cell>
          <cell r="D87" t="str">
            <v>TP</v>
          </cell>
          <cell r="F87">
            <v>-134963.41193</v>
          </cell>
          <cell r="G87">
            <v>-10235.89271</v>
          </cell>
        </row>
        <row r="88">
          <cell r="A88" t="str">
            <v>1.3 Bankalardan Alınan Gelirler</v>
          </cell>
          <cell r="D88" t="str">
            <v>TP</v>
          </cell>
          <cell r="F88">
            <v>-377.46760999999998</v>
          </cell>
          <cell r="G88">
            <v>0</v>
          </cell>
        </row>
        <row r="89">
          <cell r="A89" t="str">
            <v>1.5.1 Gerçeğe Uygun Değer Farkı Kar Zarara Yansıtılanlar</v>
          </cell>
          <cell r="D89" t="str">
            <v>TP</v>
          </cell>
          <cell r="F89">
            <v>-234.15635</v>
          </cell>
          <cell r="G89">
            <v>0</v>
          </cell>
        </row>
        <row r="90">
          <cell r="A90" t="str">
            <v>1.7 Diğer Kâr Payı Gelirleri</v>
          </cell>
          <cell r="D90" t="str">
            <v>TP</v>
          </cell>
          <cell r="F90">
            <v>-2.4186399999999999</v>
          </cell>
          <cell r="G90">
            <v>0</v>
          </cell>
        </row>
        <row r="91">
          <cell r="A91" t="str">
            <v>2.5 Kiralama Kâr Payı Giderleri</v>
          </cell>
          <cell r="D91" t="str">
            <v>TP</v>
          </cell>
          <cell r="F91">
            <v>622.02445999999998</v>
          </cell>
          <cell r="G91">
            <v>0</v>
          </cell>
        </row>
        <row r="92">
          <cell r="A92" t="str">
            <v xml:space="preserve">6.1 Sermaye Piyasası İşlemleri Kârı/Zararı </v>
          </cell>
          <cell r="D92" t="str">
            <v>TP</v>
          </cell>
          <cell r="F92">
            <v>-268941.82426999998</v>
          </cell>
          <cell r="G92">
            <v>0</v>
          </cell>
        </row>
        <row r="93">
          <cell r="A93" t="str">
            <v xml:space="preserve">6.1 Sermaye Piyasası İşlemleri Kârı/Zararı </v>
          </cell>
          <cell r="D93" t="str">
            <v>TP</v>
          </cell>
          <cell r="F93">
            <v>-11491.360289999999</v>
          </cell>
          <cell r="G93">
            <v>0</v>
          </cell>
        </row>
        <row r="94">
          <cell r="A94" t="str">
            <v xml:space="preserve">6.1 Sermaye Piyasası İşlemleri Kârı/Zararı </v>
          </cell>
          <cell r="D94" t="str">
            <v>TP</v>
          </cell>
          <cell r="F94">
            <v>0</v>
          </cell>
          <cell r="G94">
            <v>-2766.6990000000001</v>
          </cell>
        </row>
        <row r="95">
          <cell r="A95" t="str">
            <v xml:space="preserve">6.1 Sermaye Piyasası İşlemleri Kârı/Zararı </v>
          </cell>
          <cell r="D95" t="str">
            <v>TP</v>
          </cell>
          <cell r="F95">
            <v>-323.94207</v>
          </cell>
          <cell r="G95">
            <v>0</v>
          </cell>
        </row>
        <row r="96">
          <cell r="A96" t="str">
            <v xml:space="preserve">6.3 Kambiyo İşlemleri Kârı/Zararı </v>
          </cell>
          <cell r="D96" t="str">
            <v>TP</v>
          </cell>
          <cell r="F96">
            <v>-0.24753999999999998</v>
          </cell>
          <cell r="G96">
            <v>0</v>
          </cell>
        </row>
        <row r="97">
          <cell r="A97" t="str">
            <v xml:space="preserve">6.3 Kambiyo İşlemleri Kârı/Zararı </v>
          </cell>
          <cell r="D97" t="str">
            <v>TP</v>
          </cell>
          <cell r="F97">
            <v>-2.2734299999999998</v>
          </cell>
          <cell r="G97">
            <v>0</v>
          </cell>
        </row>
        <row r="98">
          <cell r="A98" t="str">
            <v xml:space="preserve">6.3 Kambiyo İşlemleri Kârı/Zararı </v>
          </cell>
          <cell r="D98" t="str">
            <v>TP</v>
          </cell>
          <cell r="F98">
            <v>-5.4189999999999995E-2</v>
          </cell>
          <cell r="G98">
            <v>0</v>
          </cell>
        </row>
        <row r="99">
          <cell r="A99" t="str">
            <v xml:space="preserve">6.3 Kambiyo İşlemleri Kârı/Zararı </v>
          </cell>
          <cell r="D99" t="str">
            <v>TP</v>
          </cell>
          <cell r="F99">
            <v>-100778.57009000001</v>
          </cell>
          <cell r="G99">
            <v>0</v>
          </cell>
        </row>
        <row r="100">
          <cell r="A100" t="str">
            <v>VII. DİĞER FAALİYET GELİRLERİ</v>
          </cell>
          <cell r="D100" t="str">
            <v>TP</v>
          </cell>
          <cell r="F100">
            <v>-2E-3</v>
          </cell>
          <cell r="G100">
            <v>0</v>
          </cell>
        </row>
        <row r="101">
          <cell r="A101" t="str">
            <v>18.3 Ertelenmiş Vergi Gelir Etkisi (-)</v>
          </cell>
          <cell r="D101" t="str">
            <v>TP</v>
          </cell>
          <cell r="F101">
            <v>-86555.174920000005</v>
          </cell>
          <cell r="G101">
            <v>-1545.4276299999999</v>
          </cell>
        </row>
        <row r="102">
          <cell r="A102" t="str">
            <v>X. PERSONEL GİDERLERİ (-)</v>
          </cell>
          <cell r="D102" t="str">
            <v>TP</v>
          </cell>
          <cell r="F102">
            <v>98113.649769999989</v>
          </cell>
          <cell r="G102">
            <v>5823.8648400000002</v>
          </cell>
        </row>
        <row r="103">
          <cell r="A103" t="str">
            <v>X. PERSONEL GİDERLERİ (-)</v>
          </cell>
          <cell r="D103" t="str">
            <v>TP</v>
          </cell>
          <cell r="F103">
            <v>275.74372999999997</v>
          </cell>
          <cell r="G103">
            <v>0</v>
          </cell>
        </row>
        <row r="104">
          <cell r="A104" t="str">
            <v>X. PERSONEL GİDERLERİ (-)</v>
          </cell>
          <cell r="D104" t="str">
            <v>TP</v>
          </cell>
          <cell r="F104">
            <v>115.14</v>
          </cell>
          <cell r="G104">
            <v>0</v>
          </cell>
        </row>
        <row r="105">
          <cell r="A105" t="str">
            <v>X. PERSONEL GİDERLERİ (-)</v>
          </cell>
          <cell r="D105" t="str">
            <v>TP</v>
          </cell>
          <cell r="F105">
            <v>1474.8019099999999</v>
          </cell>
          <cell r="G105">
            <v>0</v>
          </cell>
        </row>
        <row r="106">
          <cell r="A106" t="str">
            <v>X. PERSONEL GİDERLERİ (-)</v>
          </cell>
          <cell r="D106" t="str">
            <v>TP</v>
          </cell>
          <cell r="F106">
            <v>377.72669000000002</v>
          </cell>
          <cell r="G106">
            <v>0</v>
          </cell>
        </row>
        <row r="107">
          <cell r="A107" t="str">
            <v>X. PERSONEL GİDERLERİ (-)</v>
          </cell>
          <cell r="D107" t="str">
            <v>TP</v>
          </cell>
          <cell r="F107">
            <v>12760.33078</v>
          </cell>
          <cell r="G107">
            <v>16.42849</v>
          </cell>
        </row>
        <row r="108">
          <cell r="A108" t="str">
            <v>X. PERSONEL GİDERLERİ (-)</v>
          </cell>
          <cell r="D108" t="str">
            <v>TP</v>
          </cell>
          <cell r="F108">
            <v>1365.7707499999999</v>
          </cell>
          <cell r="G108">
            <v>1.6027799999999999</v>
          </cell>
        </row>
        <row r="109">
          <cell r="A109" t="str">
            <v>X. PERSONEL GİDERLERİ (-)</v>
          </cell>
          <cell r="D109" t="str">
            <v>TP</v>
          </cell>
          <cell r="F109">
            <v>2125.5329200000001</v>
          </cell>
          <cell r="G109">
            <v>1.772</v>
          </cell>
        </row>
        <row r="110">
          <cell r="A110" t="str">
            <v>X. PERSONEL GİDERLERİ (-)</v>
          </cell>
          <cell r="D110" t="str">
            <v>TP</v>
          </cell>
          <cell r="F110">
            <v>4208.7295400000003</v>
          </cell>
          <cell r="G110">
            <v>0.47970999999999997</v>
          </cell>
        </row>
        <row r="111">
          <cell r="A111" t="str">
            <v>X. PERSONEL GİDERLERİ (-)</v>
          </cell>
          <cell r="D111" t="str">
            <v>TP</v>
          </cell>
          <cell r="F111">
            <v>0</v>
          </cell>
          <cell r="G111">
            <v>0</v>
          </cell>
        </row>
        <row r="112">
          <cell r="A112" t="str">
            <v>X. PERSONEL GİDERLERİ (-)</v>
          </cell>
          <cell r="D112" t="str">
            <v>TP</v>
          </cell>
          <cell r="F112">
            <v>236.18667000000002</v>
          </cell>
          <cell r="G112">
            <v>0</v>
          </cell>
        </row>
        <row r="113">
          <cell r="A113" t="str">
            <v>X. PERSONEL GİDERLERİ (-)</v>
          </cell>
          <cell r="D113" t="str">
            <v>TP</v>
          </cell>
          <cell r="F113">
            <v>101.02531</v>
          </cell>
          <cell r="G113">
            <v>0</v>
          </cell>
        </row>
        <row r="114">
          <cell r="A114" t="str">
            <v>X. PERSONEL GİDERLERİ (-)</v>
          </cell>
          <cell r="D114" t="str">
            <v>TP</v>
          </cell>
          <cell r="F114">
            <v>175.12182000000001</v>
          </cell>
          <cell r="G114">
            <v>0</v>
          </cell>
        </row>
        <row r="115">
          <cell r="A115" t="str">
            <v>X. PERSONEL GİDERLERİ (-)</v>
          </cell>
          <cell r="D115" t="str">
            <v>TP</v>
          </cell>
          <cell r="F115">
            <v>2.38</v>
          </cell>
          <cell r="G115">
            <v>0</v>
          </cell>
        </row>
        <row r="116">
          <cell r="A116" t="str">
            <v>X. PERSONEL GİDERLERİ (-)</v>
          </cell>
          <cell r="D116" t="str">
            <v>TP</v>
          </cell>
          <cell r="F116">
            <v>0</v>
          </cell>
          <cell r="G116">
            <v>0</v>
          </cell>
        </row>
        <row r="117">
          <cell r="A117" t="str">
            <v>X. PERSONEL GİDERLERİ (-)</v>
          </cell>
          <cell r="D117" t="str">
            <v>TP</v>
          </cell>
          <cell r="F117">
            <v>11.059620000000001</v>
          </cell>
          <cell r="G117">
            <v>0</v>
          </cell>
        </row>
        <row r="118">
          <cell r="A118" t="str">
            <v>X. PERSONEL GİDERLERİ (-)</v>
          </cell>
          <cell r="D118" t="str">
            <v>TP</v>
          </cell>
          <cell r="F118">
            <v>2.6968200000000002</v>
          </cell>
          <cell r="G118">
            <v>0</v>
          </cell>
        </row>
        <row r="119">
          <cell r="A119" t="str">
            <v>X. PERSONEL GİDERLERİ (-)</v>
          </cell>
          <cell r="D119" t="str">
            <v>TP</v>
          </cell>
          <cell r="F119">
            <v>4.2480000000000002</v>
          </cell>
          <cell r="G119">
            <v>0</v>
          </cell>
        </row>
        <row r="120">
          <cell r="A120" t="str">
            <v>X. PERSONEL GİDERLERİ (-)</v>
          </cell>
          <cell r="D120" t="str">
            <v>TP</v>
          </cell>
          <cell r="F120">
            <v>0</v>
          </cell>
          <cell r="G120">
            <v>0</v>
          </cell>
        </row>
        <row r="121">
          <cell r="A121" t="str">
            <v>X. PERSONEL GİDERLERİ (-)</v>
          </cell>
          <cell r="D121" t="str">
            <v>TP</v>
          </cell>
          <cell r="F121">
            <v>134.18751</v>
          </cell>
          <cell r="G121">
            <v>0</v>
          </cell>
        </row>
        <row r="122">
          <cell r="A122" t="str">
            <v>X. PERSONEL GİDERLERİ (-)</v>
          </cell>
          <cell r="D122" t="str">
            <v>TP</v>
          </cell>
          <cell r="F122">
            <v>1904.7183799999998</v>
          </cell>
          <cell r="G122">
            <v>0</v>
          </cell>
        </row>
        <row r="123">
          <cell r="A123" t="str">
            <v>X. PERSONEL GİDERLERİ (-)</v>
          </cell>
          <cell r="D123" t="str">
            <v>TP</v>
          </cell>
          <cell r="F123">
            <v>0.877</v>
          </cell>
          <cell r="G123">
            <v>0</v>
          </cell>
        </row>
        <row r="124">
          <cell r="A124" t="str">
            <v>X. PERSONEL GİDERLERİ (-)</v>
          </cell>
          <cell r="D124" t="str">
            <v>TP</v>
          </cell>
          <cell r="F124">
            <v>623.82945999999993</v>
          </cell>
          <cell r="G124">
            <v>0</v>
          </cell>
        </row>
        <row r="125">
          <cell r="A125" t="str">
            <v>X. PERSONEL GİDERLERİ (-)</v>
          </cell>
          <cell r="D125" t="str">
            <v>TP</v>
          </cell>
          <cell r="F125">
            <v>126.93469</v>
          </cell>
          <cell r="G125">
            <v>0</v>
          </cell>
        </row>
        <row r="126">
          <cell r="A126" t="str">
            <v>18.1 Cari Vergi Karşılığı</v>
          </cell>
          <cell r="D126" t="str">
            <v>TP</v>
          </cell>
          <cell r="F126">
            <v>0</v>
          </cell>
          <cell r="G126">
            <v>0</v>
          </cell>
        </row>
        <row r="127">
          <cell r="A127" t="str">
            <v>X. PERSONEL GİDERLERİ (-)</v>
          </cell>
          <cell r="D127" t="str">
            <v>TP</v>
          </cell>
          <cell r="F127">
            <v>3527.5314900000003</v>
          </cell>
          <cell r="G127">
            <v>0</v>
          </cell>
        </row>
        <row r="128">
          <cell r="A128" t="str">
            <v>X. PERSONEL GİDERLERİ (-)</v>
          </cell>
          <cell r="D128" t="str">
            <v>TP</v>
          </cell>
          <cell r="F128">
            <v>43800</v>
          </cell>
          <cell r="G128">
            <v>3949.24496</v>
          </cell>
        </row>
        <row r="129">
          <cell r="A129" t="str">
            <v>XI. DİĞER FAALİYET GİDERLERİ (-)</v>
          </cell>
          <cell r="D129" t="str">
            <v>TP</v>
          </cell>
          <cell r="F129">
            <v>1641</v>
          </cell>
          <cell r="G129">
            <v>0</v>
          </cell>
        </row>
        <row r="130">
          <cell r="A130" t="str">
            <v>XI. DİĞER FAALİYET GİDERLERİ (-)</v>
          </cell>
          <cell r="D130" t="str">
            <v>TP</v>
          </cell>
          <cell r="F130">
            <v>0</v>
          </cell>
          <cell r="G130">
            <v>206.5</v>
          </cell>
        </row>
        <row r="131">
          <cell r="A131" t="str">
            <v>XI. DİĞER FAALİYET GİDERLERİ (-)</v>
          </cell>
          <cell r="D131" t="str">
            <v>TP</v>
          </cell>
          <cell r="F131">
            <v>119.71986</v>
          </cell>
          <cell r="G131">
            <v>0</v>
          </cell>
        </row>
        <row r="132">
          <cell r="A132" t="str">
            <v>XI. DİĞER FAALİYET GİDERLERİ (-)</v>
          </cell>
          <cell r="D132" t="str">
            <v>TP</v>
          </cell>
          <cell r="F132">
            <v>197.37299999999999</v>
          </cell>
          <cell r="G132">
            <v>0</v>
          </cell>
        </row>
        <row r="133">
          <cell r="A133" t="str">
            <v>XI. DİĞER FAALİYET GİDERLERİ (-)</v>
          </cell>
          <cell r="D133" t="str">
            <v>TP</v>
          </cell>
          <cell r="F133">
            <v>154.50246999999999</v>
          </cell>
          <cell r="G133">
            <v>2.9214000000000002</v>
          </cell>
        </row>
        <row r="134">
          <cell r="A134" t="str">
            <v>XI. DİĞER FAALİYET GİDERLERİ (-)</v>
          </cell>
          <cell r="D134" t="str">
            <v>TP</v>
          </cell>
          <cell r="F134">
            <v>149.41645</v>
          </cell>
          <cell r="G134">
            <v>33.154760000000003</v>
          </cell>
        </row>
        <row r="135">
          <cell r="A135" t="str">
            <v>XI. DİĞER FAALİYET GİDERLERİ (-)</v>
          </cell>
          <cell r="D135" t="str">
            <v>TP</v>
          </cell>
          <cell r="F135">
            <v>2128.1157599999997</v>
          </cell>
          <cell r="G135">
            <v>0</v>
          </cell>
        </row>
        <row r="136">
          <cell r="A136" t="str">
            <v>XI. DİĞER FAALİYET GİDERLERİ (-)</v>
          </cell>
          <cell r="D136" t="str">
            <v>TP</v>
          </cell>
          <cell r="F136">
            <v>0.15</v>
          </cell>
          <cell r="G136">
            <v>0</v>
          </cell>
        </row>
        <row r="137">
          <cell r="A137" t="str">
            <v>4.2.2 Diğer</v>
          </cell>
          <cell r="D137" t="str">
            <v>TP</v>
          </cell>
          <cell r="F137">
            <v>0.67058000000000006</v>
          </cell>
          <cell r="G137">
            <v>0</v>
          </cell>
        </row>
        <row r="138">
          <cell r="A138" t="str">
            <v>4.2.2 Diğer</v>
          </cell>
          <cell r="D138" t="str">
            <v>TP</v>
          </cell>
          <cell r="F138">
            <v>77.710890000000006</v>
          </cell>
          <cell r="G138">
            <v>0</v>
          </cell>
        </row>
        <row r="139">
          <cell r="A139" t="str">
            <v>4.2.2 Diğer</v>
          </cell>
          <cell r="D139" t="str">
            <v>TP</v>
          </cell>
          <cell r="F139">
            <v>1.7338399999999998</v>
          </cell>
          <cell r="G139">
            <v>0</v>
          </cell>
        </row>
        <row r="140">
          <cell r="A140" t="str">
            <v>4.2.2 Diğer</v>
          </cell>
          <cell r="D140" t="str">
            <v>TP</v>
          </cell>
          <cell r="F140">
            <v>1.15421</v>
          </cell>
          <cell r="G140">
            <v>0</v>
          </cell>
        </row>
        <row r="141">
          <cell r="A141" t="str">
            <v>XI. DİĞER FAALİYET GİDERLERİ (-)</v>
          </cell>
          <cell r="D141" t="str">
            <v>TP</v>
          </cell>
          <cell r="F141">
            <v>1292.12977</v>
          </cell>
          <cell r="G141">
            <v>9.3516299999999983</v>
          </cell>
        </row>
        <row r="142">
          <cell r="A142" t="str">
            <v>XI. DİĞER FAALİYET GİDERLERİ (-)</v>
          </cell>
          <cell r="D142" t="str">
            <v>TP</v>
          </cell>
          <cell r="F142">
            <v>2816.0863100000001</v>
          </cell>
          <cell r="G142">
            <v>0</v>
          </cell>
        </row>
        <row r="143">
          <cell r="A143" t="str">
            <v>XI. DİĞER FAALİYET GİDERLERİ (-)</v>
          </cell>
          <cell r="D143" t="str">
            <v>TP</v>
          </cell>
          <cell r="F143">
            <v>16378.37801</v>
          </cell>
          <cell r="G143">
            <v>7.1875</v>
          </cell>
        </row>
        <row r="144">
          <cell r="A144" t="str">
            <v>XI. DİĞER FAALİYET GİDERLERİ (-)</v>
          </cell>
          <cell r="D144" t="str">
            <v>TP</v>
          </cell>
          <cell r="F144">
            <v>406.92228999999998</v>
          </cell>
          <cell r="G144">
            <v>0</v>
          </cell>
        </row>
        <row r="145">
          <cell r="A145" t="str">
            <v>XI. DİĞER FAALİYET GİDERLERİ (-)</v>
          </cell>
          <cell r="D145" t="str">
            <v>TP</v>
          </cell>
          <cell r="F145">
            <v>498.49975000000001</v>
          </cell>
          <cell r="G145">
            <v>0</v>
          </cell>
        </row>
        <row r="146">
          <cell r="A146" t="str">
            <v xml:space="preserve">6.3 Kambiyo İşlemleri Kârı/Zararı </v>
          </cell>
          <cell r="D146" t="str">
            <v>TP</v>
          </cell>
          <cell r="F146">
            <v>1.5878599999999998</v>
          </cell>
          <cell r="G146">
            <v>0</v>
          </cell>
        </row>
        <row r="147">
          <cell r="A147" t="str">
            <v xml:space="preserve">6.3 Kambiyo İşlemleri Kârı/Zararı </v>
          </cell>
          <cell r="D147" t="str">
            <v>TP</v>
          </cell>
          <cell r="F147">
            <v>5.9490000000000001E-2</v>
          </cell>
          <cell r="G147">
            <v>0</v>
          </cell>
        </row>
        <row r="148">
          <cell r="A148" t="str">
            <v xml:space="preserve">6.3 Kambiyo İşlemleri Kârı/Zararı </v>
          </cell>
          <cell r="D148" t="str">
            <v>TP</v>
          </cell>
          <cell r="F148">
            <v>0.76994000000000007</v>
          </cell>
          <cell r="G148">
            <v>0</v>
          </cell>
        </row>
        <row r="149">
          <cell r="A149" t="str">
            <v xml:space="preserve">6.3 Kambiyo İşlemleri Kârı/Zararı </v>
          </cell>
          <cell r="D149" t="str">
            <v>TP</v>
          </cell>
          <cell r="F149">
            <v>1.4248800000000001</v>
          </cell>
          <cell r="G149">
            <v>0</v>
          </cell>
        </row>
        <row r="150">
          <cell r="A150" t="str">
            <v xml:space="preserve">6.3 Kambiyo İşlemleri Kârı/Zararı </v>
          </cell>
          <cell r="D150" t="str">
            <v>TP</v>
          </cell>
          <cell r="F150">
            <v>90583.753540000005</v>
          </cell>
          <cell r="G150">
            <v>0</v>
          </cell>
        </row>
        <row r="151">
          <cell r="A151" t="str">
            <v>XI. DİĞER FAALİYET GİDERLERİ (-)</v>
          </cell>
          <cell r="D151" t="str">
            <v>TP</v>
          </cell>
          <cell r="F151">
            <v>0</v>
          </cell>
          <cell r="G151">
            <v>3259.2511199999999</v>
          </cell>
        </row>
        <row r="152">
          <cell r="A152" t="str">
            <v>XI. DİĞER FAALİYET GİDERLERİ (-)</v>
          </cell>
          <cell r="D152" t="str">
            <v>TP</v>
          </cell>
          <cell r="F152">
            <v>2.6612600000000004</v>
          </cell>
          <cell r="G152">
            <v>0</v>
          </cell>
        </row>
        <row r="153">
          <cell r="A153" t="str">
            <v>XI. DİĞER FAALİYET GİDERLERİ (-)</v>
          </cell>
          <cell r="D153" t="str">
            <v>TP</v>
          </cell>
          <cell r="F153">
            <v>0.29399999999999998</v>
          </cell>
          <cell r="G153">
            <v>0</v>
          </cell>
        </row>
        <row r="154">
          <cell r="A154" t="str">
            <v>XI. DİĞER FAALİYET GİDERLERİ (-)</v>
          </cell>
          <cell r="D154" t="str">
            <v>TP</v>
          </cell>
          <cell r="F154">
            <v>81.019779999999997</v>
          </cell>
          <cell r="G154">
            <v>0</v>
          </cell>
        </row>
        <row r="155">
          <cell r="A155" t="str">
            <v>XI. DİĞER FAALİYET GİDERLERİ (-)</v>
          </cell>
          <cell r="D155" t="str">
            <v>TP</v>
          </cell>
          <cell r="G155">
            <v>0</v>
          </cell>
        </row>
        <row r="156">
          <cell r="A156" t="str">
            <v>XI. DİĞER FAALİYET GİDERLERİ (-)</v>
          </cell>
          <cell r="D156" t="str">
            <v>TP</v>
          </cell>
          <cell r="F156">
            <v>279.93678999999997</v>
          </cell>
          <cell r="G156">
            <v>0</v>
          </cell>
        </row>
        <row r="157">
          <cell r="A157" t="str">
            <v>XI. DİĞER FAALİYET GİDERLERİ (-)</v>
          </cell>
          <cell r="D157" t="str">
            <v>TP</v>
          </cell>
          <cell r="F157">
            <v>665.16357999999991</v>
          </cell>
          <cell r="G157">
            <v>0</v>
          </cell>
        </row>
        <row r="158">
          <cell r="A158" t="str">
            <v>XI. DİĞER FAALİYET GİDERLERİ (-)</v>
          </cell>
          <cell r="D158" t="str">
            <v>TP</v>
          </cell>
          <cell r="F158">
            <v>2.1889000000000003</v>
          </cell>
          <cell r="G158">
            <v>0</v>
          </cell>
        </row>
        <row r="159">
          <cell r="A159" t="str">
            <v>XI. DİĞER FAALİYET GİDERLERİ (-)</v>
          </cell>
          <cell r="D159" t="str">
            <v>TP</v>
          </cell>
          <cell r="F159">
            <v>1.2770999999999999</v>
          </cell>
          <cell r="G159">
            <v>0</v>
          </cell>
        </row>
        <row r="160">
          <cell r="A160" t="str">
            <v>XI. DİĞER FAALİYET GİDERLERİ (-)</v>
          </cell>
          <cell r="D160" t="str">
            <v>TP</v>
          </cell>
          <cell r="F160">
            <v>1.76115</v>
          </cell>
          <cell r="G160">
            <v>0</v>
          </cell>
        </row>
        <row r="161">
          <cell r="A161" t="str">
            <v>XI. DİĞER FAALİYET GİDERLERİ (-)</v>
          </cell>
          <cell r="D161" t="str">
            <v>TP</v>
          </cell>
          <cell r="F161">
            <v>9.9715499999999988</v>
          </cell>
          <cell r="G161">
            <v>0</v>
          </cell>
        </row>
        <row r="162">
          <cell r="A162" t="str">
            <v>XI. DİĞER FAALİYET GİDERLERİ (-)</v>
          </cell>
          <cell r="D162" t="str">
            <v>TP</v>
          </cell>
          <cell r="F162">
            <v>1.1727400000000001</v>
          </cell>
          <cell r="G162">
            <v>0</v>
          </cell>
        </row>
        <row r="163">
          <cell r="A163" t="str">
            <v>XI. DİĞER FAALİYET GİDERLERİ (-)</v>
          </cell>
          <cell r="D163" t="str">
            <v>TP</v>
          </cell>
          <cell r="F163">
            <v>0</v>
          </cell>
          <cell r="G163">
            <v>0</v>
          </cell>
        </row>
        <row r="164">
          <cell r="A164" t="str">
            <v>XI. DİĞER FAALİYET GİDERLERİ (-)</v>
          </cell>
          <cell r="D164" t="str">
            <v>TP</v>
          </cell>
          <cell r="F164">
            <v>0</v>
          </cell>
          <cell r="G164">
            <v>0</v>
          </cell>
        </row>
        <row r="165">
          <cell r="A165" t="str">
            <v>XI. DİĞER FAALİYET GİDERLERİ (-)</v>
          </cell>
          <cell r="D165" t="str">
            <v>TP</v>
          </cell>
          <cell r="F165">
            <v>0</v>
          </cell>
          <cell r="G165">
            <v>0</v>
          </cell>
        </row>
        <row r="166">
          <cell r="A166" t="str">
            <v>XI. DİĞER FAALİYET GİDERLERİ (-)</v>
          </cell>
          <cell r="D166" t="str">
            <v>TP</v>
          </cell>
          <cell r="F166">
            <v>0</v>
          </cell>
          <cell r="G166">
            <v>0</v>
          </cell>
        </row>
        <row r="167">
          <cell r="A167" t="str">
            <v>XI. DİĞER FAALİYET GİDERLERİ (-)</v>
          </cell>
          <cell r="D167" t="str">
            <v>TP</v>
          </cell>
          <cell r="F167">
            <v>0</v>
          </cell>
          <cell r="G167">
            <v>0</v>
          </cell>
        </row>
        <row r="168">
          <cell r="A168" t="str">
            <v>XI. DİĞER FAALİYET GİDERLERİ (-)</v>
          </cell>
          <cell r="D168" t="str">
            <v>TP</v>
          </cell>
          <cell r="F168">
            <v>9.0540000000000009E-2</v>
          </cell>
          <cell r="G168">
            <v>0</v>
          </cell>
        </row>
        <row r="169">
          <cell r="A169" t="str">
            <v>XI. DİĞER FAALİYET GİDERLERİ (-)</v>
          </cell>
          <cell r="D169" t="str">
            <v>TP</v>
          </cell>
          <cell r="F169">
            <v>105.10522</v>
          </cell>
          <cell r="G169">
            <v>0</v>
          </cell>
        </row>
        <row r="170">
          <cell r="A170" t="str">
            <v>XI. DİĞER FAALİYET GİDERLERİ (-)</v>
          </cell>
          <cell r="D170" t="str">
            <v>TP</v>
          </cell>
          <cell r="F170">
            <v>0.45330000000000004</v>
          </cell>
          <cell r="G170">
            <v>0</v>
          </cell>
        </row>
        <row r="171">
          <cell r="A171" t="str">
            <v>XI. DİĞER FAALİYET GİDERLERİ (-)</v>
          </cell>
          <cell r="D171" t="str">
            <v>TP</v>
          </cell>
          <cell r="F171">
            <v>2.3989999999999997E-2</v>
          </cell>
          <cell r="G171">
            <v>0</v>
          </cell>
        </row>
        <row r="172">
          <cell r="A172" t="str">
            <v>XI. DİĞER FAALİYET GİDERLERİ (-)</v>
          </cell>
          <cell r="D172" t="str">
            <v>TP</v>
          </cell>
          <cell r="F172">
            <v>10.74291</v>
          </cell>
          <cell r="G172">
            <v>0</v>
          </cell>
        </row>
        <row r="173">
          <cell r="A173" t="str">
            <v>XI. DİĞER FAALİYET GİDERLERİ (-)</v>
          </cell>
          <cell r="D173" t="str">
            <v>TP</v>
          </cell>
          <cell r="F173">
            <v>456.35061999999999</v>
          </cell>
          <cell r="G173">
            <v>0</v>
          </cell>
        </row>
        <row r="174">
          <cell r="A174" t="str">
            <v>XI. DİĞER FAALİYET GİDERLERİ (-)</v>
          </cell>
          <cell r="D174" t="str">
            <v>TP</v>
          </cell>
          <cell r="F174">
            <v>25.000610000000002</v>
          </cell>
          <cell r="G174">
            <v>0</v>
          </cell>
        </row>
        <row r="175">
          <cell r="A175" t="str">
            <v>XI. DİĞER FAALİYET GİDERLERİ (-)</v>
          </cell>
          <cell r="D175" t="str">
            <v>TP</v>
          </cell>
          <cell r="F175">
            <v>1662.1765500000001</v>
          </cell>
          <cell r="G175">
            <v>0</v>
          </cell>
        </row>
        <row r="176">
          <cell r="A176" t="str">
            <v>XI. DİĞER FAALİYET GİDERLERİ (-)</v>
          </cell>
          <cell r="D176" t="str">
            <v>TP</v>
          </cell>
          <cell r="F176">
            <v>9.3200000000000002E-3</v>
          </cell>
          <cell r="G176">
            <v>0</v>
          </cell>
        </row>
        <row r="177">
          <cell r="A177" t="str">
            <v>XI. DİĞER FAALİYET GİDERLERİ (-)</v>
          </cell>
          <cell r="D177" t="str">
            <v>TP</v>
          </cell>
          <cell r="F177">
            <v>144.46539000000001</v>
          </cell>
          <cell r="G177">
            <v>0</v>
          </cell>
        </row>
        <row r="178">
          <cell r="A178" t="str">
            <v>XI. DİĞER FAALİYET GİDERLERİ (-)</v>
          </cell>
          <cell r="D178" t="str">
            <v>TP</v>
          </cell>
          <cell r="F178">
            <v>406.63259999999997</v>
          </cell>
          <cell r="G178">
            <v>0</v>
          </cell>
        </row>
        <row r="179">
          <cell r="A179" t="str">
            <v>XI. DİĞER FAALİYET GİDERLERİ (-)</v>
          </cell>
          <cell r="D179" t="str">
            <v>TP</v>
          </cell>
          <cell r="F179">
            <v>7.9489999999999998</v>
          </cell>
          <cell r="G179">
            <v>0</v>
          </cell>
        </row>
        <row r="180">
          <cell r="A180" t="str">
            <v>XI. DİĞER FAALİYET GİDERLERİ (-)</v>
          </cell>
          <cell r="D180" t="str">
            <v>TP</v>
          </cell>
          <cell r="F180">
            <v>0.432</v>
          </cell>
          <cell r="G180">
            <v>0</v>
          </cell>
        </row>
        <row r="181">
          <cell r="A181" t="str">
            <v>XI. DİĞER FAALİYET GİDERLERİ (-)</v>
          </cell>
          <cell r="D181" t="str">
            <v>TP</v>
          </cell>
          <cell r="F181">
            <v>149.69999999999999</v>
          </cell>
          <cell r="G181">
            <v>0</v>
          </cell>
        </row>
        <row r="182">
          <cell r="A182" t="str">
            <v>XI. DİĞER FAALİYET GİDERLERİ (-)</v>
          </cell>
          <cell r="D182" t="str">
            <v>TP</v>
          </cell>
          <cell r="F182">
            <v>3.6</v>
          </cell>
          <cell r="G182">
            <v>0</v>
          </cell>
        </row>
        <row r="183">
          <cell r="A183" t="str">
            <v>XI. DİĞER FAALİYET GİDERLERİ (-)</v>
          </cell>
          <cell r="D183" t="str">
            <v>TP</v>
          </cell>
          <cell r="F183">
            <v>624.13297999999998</v>
          </cell>
          <cell r="G183">
            <v>0</v>
          </cell>
        </row>
        <row r="184">
          <cell r="A184" t="str">
            <v>XI. DİĞER FAALİYET GİDERLERİ (-)</v>
          </cell>
          <cell r="D184" t="str">
            <v>TP</v>
          </cell>
          <cell r="F184">
            <v>22.008700000000001</v>
          </cell>
          <cell r="G184">
            <v>0</v>
          </cell>
        </row>
        <row r="185">
          <cell r="A185" t="str">
            <v>XI. DİĞER FAALİYET GİDERLERİ (-)</v>
          </cell>
          <cell r="D185" t="str">
            <v>TP</v>
          </cell>
          <cell r="F185">
            <v>13656.66159</v>
          </cell>
          <cell r="G185">
            <v>1329.1850400000001</v>
          </cell>
        </row>
        <row r="186">
          <cell r="A186" t="str">
            <v>XI. DİĞER FAALİYET GİDERLERİ (-)</v>
          </cell>
          <cell r="D186" t="str">
            <v>TP</v>
          </cell>
          <cell r="F186">
            <v>887.03931999999998</v>
          </cell>
          <cell r="G186">
            <v>0</v>
          </cell>
        </row>
        <row r="187">
          <cell r="A187" t="str">
            <v>XI. DİĞER FAALİYET GİDERLERİ (-)</v>
          </cell>
          <cell r="D187" t="str">
            <v>TP</v>
          </cell>
          <cell r="F187">
            <v>10219.026199999998</v>
          </cell>
          <cell r="G187">
            <v>0</v>
          </cell>
        </row>
        <row r="188">
          <cell r="A188" t="str">
            <v>XI. DİĞER FAALİYET GİDERLERİ (-)</v>
          </cell>
          <cell r="D188" t="str">
            <v>TP</v>
          </cell>
          <cell r="F188">
            <v>23889.599999999999</v>
          </cell>
          <cell r="G188">
            <v>0</v>
          </cell>
        </row>
        <row r="189">
          <cell r="A189" t="str">
            <v>XI. DİĞER FAALİYET GİDERLERİ (-)</v>
          </cell>
          <cell r="D189" t="str">
            <v>TP</v>
          </cell>
          <cell r="F189">
            <v>12.91976</v>
          </cell>
          <cell r="G189">
            <v>0</v>
          </cell>
        </row>
        <row r="190">
          <cell r="A190" t="str">
            <v>XI. DİĞER FAALİYET GİDERLERİ (-)</v>
          </cell>
          <cell r="D190" t="str">
            <v>TP</v>
          </cell>
          <cell r="F190">
            <v>203.1</v>
          </cell>
          <cell r="G190">
            <v>0</v>
          </cell>
        </row>
        <row r="191">
          <cell r="A191" t="str">
            <v>XI. DİĞER FAALİYET GİDERLERİ (-)</v>
          </cell>
          <cell r="D191" t="str">
            <v>TP</v>
          </cell>
          <cell r="F191">
            <v>3.5</v>
          </cell>
          <cell r="G191">
            <v>0</v>
          </cell>
        </row>
        <row r="192">
          <cell r="A192" t="str">
            <v>XI. DİĞER FAALİYET GİDERLERİ (-)</v>
          </cell>
          <cell r="D192" t="str">
            <v>TP</v>
          </cell>
          <cell r="F192">
            <v>8.33901</v>
          </cell>
          <cell r="G192">
            <v>0</v>
          </cell>
        </row>
        <row r="193">
          <cell r="A193" t="str">
            <v>XI. DİĞER FAALİYET GİDERLERİ (-)</v>
          </cell>
          <cell r="D193" t="str">
            <v>TP</v>
          </cell>
          <cell r="F193">
            <v>88.065919999999991</v>
          </cell>
          <cell r="G193">
            <v>0</v>
          </cell>
        </row>
        <row r="194">
          <cell r="A194" t="str">
            <v>XI. DİĞER FAALİYET GİDERLERİ (-)</v>
          </cell>
          <cell r="D194" t="str">
            <v>TP</v>
          </cell>
          <cell r="F194">
            <v>98.08766</v>
          </cell>
          <cell r="G194">
            <v>0</v>
          </cell>
        </row>
        <row r="195">
          <cell r="A195" t="str">
            <v>XI. DİĞER FAALİYET GİDERLERİ (-)</v>
          </cell>
          <cell r="D195" t="str">
            <v>TP</v>
          </cell>
          <cell r="F195">
            <v>368.81675999999999</v>
          </cell>
          <cell r="G195">
            <v>0</v>
          </cell>
        </row>
        <row r="196">
          <cell r="A196" t="str">
            <v>XI. DİĞER FAALİYET GİDERLERİ (-)</v>
          </cell>
          <cell r="D196" t="str">
            <v>TP</v>
          </cell>
          <cell r="F196">
            <v>0.93810000000000004</v>
          </cell>
          <cell r="G196">
            <v>0</v>
          </cell>
        </row>
        <row r="197">
          <cell r="A197" t="str">
            <v>XI. DİĞER FAALİYET GİDERLERİ (-)</v>
          </cell>
          <cell r="D197" t="str">
            <v>TP</v>
          </cell>
          <cell r="F197">
            <v>0.8509500000000001</v>
          </cell>
          <cell r="G197">
            <v>0</v>
          </cell>
        </row>
        <row r="198">
          <cell r="A198" t="str">
            <v>XI. DİĞER FAALİYET GİDERLERİ (-)</v>
          </cell>
          <cell r="D198" t="str">
            <v>TP</v>
          </cell>
          <cell r="F198">
            <v>42.03933</v>
          </cell>
          <cell r="G198">
            <v>0</v>
          </cell>
        </row>
        <row r="199">
          <cell r="A199" t="str">
            <v>XI. DİĞER FAALİYET GİDERLERİ (-)</v>
          </cell>
          <cell r="D199" t="str">
            <v>TP</v>
          </cell>
          <cell r="F199">
            <v>35.273510000000002</v>
          </cell>
          <cell r="G199">
            <v>0</v>
          </cell>
        </row>
        <row r="200">
          <cell r="A200" t="str">
            <v>XI. DİĞER FAALİYET GİDERLERİ (-)</v>
          </cell>
          <cell r="D200" t="str">
            <v>TP</v>
          </cell>
          <cell r="F200">
            <v>47.854519999999994</v>
          </cell>
          <cell r="G200">
            <v>0</v>
          </cell>
        </row>
        <row r="201">
          <cell r="A201" t="str">
            <v>XI. DİĞER FAALİYET GİDERLERİ (-)</v>
          </cell>
          <cell r="D201" t="str">
            <v>TP</v>
          </cell>
          <cell r="F201">
            <v>4.7568000000000001</v>
          </cell>
          <cell r="G201">
            <v>0</v>
          </cell>
        </row>
        <row r="202">
          <cell r="A202" t="str">
            <v>XI. DİĞER FAALİYET GİDERLERİ (-)</v>
          </cell>
          <cell r="D202" t="str">
            <v>TP</v>
          </cell>
          <cell r="F202">
            <v>61.501750000000001</v>
          </cell>
          <cell r="G202">
            <v>0</v>
          </cell>
        </row>
        <row r="203">
          <cell r="A203" t="str">
            <v>XI. DİĞER FAALİYET GİDERLERİ (-)</v>
          </cell>
          <cell r="D203" t="str">
            <v>TP</v>
          </cell>
          <cell r="F203">
            <v>14.92642</v>
          </cell>
          <cell r="G203">
            <v>0</v>
          </cell>
        </row>
        <row r="204">
          <cell r="A204" t="str">
            <v>XI. DİĞER FAALİYET GİDERLERİ (-)</v>
          </cell>
          <cell r="D204" t="str">
            <v>TP</v>
          </cell>
          <cell r="F204">
            <v>12.07518</v>
          </cell>
          <cell r="G204">
            <v>0</v>
          </cell>
        </row>
        <row r="205">
          <cell r="A205" t="str">
            <v>XI. DİĞER FAALİYET GİDERLERİ (-)</v>
          </cell>
          <cell r="D205" t="str">
            <v>TP</v>
          </cell>
          <cell r="F205">
            <v>3598.12057</v>
          </cell>
          <cell r="G205">
            <v>638.84746999999993</v>
          </cell>
        </row>
        <row r="206">
          <cell r="A206" t="str">
            <v>XI. DİĞER FAALİYET GİDERLERİ (-)</v>
          </cell>
          <cell r="D206" t="str">
            <v>TP</v>
          </cell>
          <cell r="F206">
            <v>12.54885</v>
          </cell>
          <cell r="G206">
            <v>0</v>
          </cell>
        </row>
        <row r="207">
          <cell r="A207" t="str">
            <v>XI. DİĞER FAALİYET GİDERLERİ (-)</v>
          </cell>
          <cell r="D207" t="str">
            <v>TP</v>
          </cell>
          <cell r="F207">
            <v>51.831050000000005</v>
          </cell>
          <cell r="G207">
            <v>0</v>
          </cell>
        </row>
        <row r="208">
          <cell r="A208" t="str">
            <v>XI. DİĞER FAALİYET GİDERLERİ (-)</v>
          </cell>
          <cell r="D208" t="str">
            <v>TP</v>
          </cell>
          <cell r="F208">
            <v>69.199339999999992</v>
          </cell>
          <cell r="G208">
            <v>0</v>
          </cell>
        </row>
        <row r="209">
          <cell r="A209" t="str">
            <v>XI. DİĞER FAALİYET GİDERLERİ (-)</v>
          </cell>
          <cell r="D209" t="str">
            <v>TP</v>
          </cell>
          <cell r="F209">
            <v>83.123059999999995</v>
          </cell>
          <cell r="G209">
            <v>0</v>
          </cell>
        </row>
        <row r="210">
          <cell r="A210" t="str">
            <v>XI. DİĞER FAALİYET GİDERLERİ (-)</v>
          </cell>
          <cell r="D210" t="str">
            <v>TP</v>
          </cell>
          <cell r="F210">
            <v>11.325239999999999</v>
          </cell>
          <cell r="G210">
            <v>0</v>
          </cell>
        </row>
        <row r="211">
          <cell r="A211" t="str">
            <v>XI. DİĞER FAALİYET GİDERLERİ (-)</v>
          </cell>
          <cell r="D211" t="str">
            <v>TP</v>
          </cell>
          <cell r="F211">
            <v>39.624019999999994</v>
          </cell>
          <cell r="G211">
            <v>0</v>
          </cell>
        </row>
        <row r="212">
          <cell r="A212" t="str">
            <v>XI. DİĞER FAALİYET GİDERLERİ (-)</v>
          </cell>
          <cell r="D212" t="str">
            <v>TP</v>
          </cell>
          <cell r="F212">
            <v>186.91254000000001</v>
          </cell>
          <cell r="G212">
            <v>0</v>
          </cell>
        </row>
        <row r="213">
          <cell r="A213" t="str">
            <v>XI. DİĞER FAALİYET GİDERLERİ (-)</v>
          </cell>
          <cell r="D213" t="str">
            <v>TP</v>
          </cell>
          <cell r="F213">
            <v>5648.53928</v>
          </cell>
          <cell r="G213">
            <v>1106.25</v>
          </cell>
        </row>
        <row r="214">
          <cell r="A214" t="str">
            <v>XI. DİĞER FAALİYET GİDERLERİ (-)</v>
          </cell>
          <cell r="D214" t="str">
            <v>TP</v>
          </cell>
          <cell r="F214">
            <v>46.009300000000003</v>
          </cell>
          <cell r="G214">
            <v>22.001099999999997</v>
          </cell>
        </row>
        <row r="215">
          <cell r="A215" t="str">
            <v>XI. DİĞER FAALİYET GİDERLERİ (-)</v>
          </cell>
          <cell r="D215" t="str">
            <v>TP</v>
          </cell>
          <cell r="F215">
            <v>116.10325</v>
          </cell>
          <cell r="G215">
            <v>0</v>
          </cell>
        </row>
        <row r="216">
          <cell r="A216" t="str">
            <v>XI. DİĞER FAALİYET GİDERLERİ (-)</v>
          </cell>
          <cell r="D216" t="str">
            <v>TP</v>
          </cell>
          <cell r="F216">
            <v>5.7000000000000002E-2</v>
          </cell>
          <cell r="G216">
            <v>0</v>
          </cell>
        </row>
        <row r="217">
          <cell r="A217" t="str">
            <v>XI. DİĞER FAALİYET GİDERLERİ (-)</v>
          </cell>
          <cell r="D217" t="str">
            <v>TP</v>
          </cell>
          <cell r="F217">
            <v>315.351</v>
          </cell>
          <cell r="G217">
            <v>6.02041</v>
          </cell>
        </row>
        <row r="218">
          <cell r="A218" t="str">
            <v>XI. DİĞER FAALİYET GİDERLERİ (-)</v>
          </cell>
          <cell r="D218" t="str">
            <v>TP</v>
          </cell>
          <cell r="F218">
            <v>4060.32411</v>
          </cell>
          <cell r="G218">
            <v>0</v>
          </cell>
        </row>
        <row r="219">
          <cell r="A219" t="str">
            <v>XI. DİĞER FAALİYET GİDERLERİ (-)</v>
          </cell>
          <cell r="D219" t="str">
            <v>TP</v>
          </cell>
          <cell r="F219">
            <v>2384.8226199999999</v>
          </cell>
          <cell r="G219">
            <v>3.54</v>
          </cell>
        </row>
        <row r="220">
          <cell r="A220" t="str">
            <v>XI. DİĞER FAALİYET GİDERLERİ (-)</v>
          </cell>
          <cell r="D220" t="str">
            <v>TP</v>
          </cell>
          <cell r="F220">
            <v>300</v>
          </cell>
          <cell r="G220">
            <v>0</v>
          </cell>
        </row>
        <row r="221">
          <cell r="A221" t="str">
            <v>XI. DİĞER FAALİYET GİDERLERİ (-)</v>
          </cell>
          <cell r="D221" t="str">
            <v>TP</v>
          </cell>
          <cell r="F221">
            <v>5572.6249800000005</v>
          </cell>
          <cell r="G221">
            <v>0</v>
          </cell>
        </row>
        <row r="222">
          <cell r="A222" t="str">
            <v>XI. DİĞER FAALİYET GİDERLERİ (-)</v>
          </cell>
          <cell r="D222" t="str">
            <v>TP</v>
          </cell>
          <cell r="F222">
            <v>24632.400000000001</v>
          </cell>
          <cell r="G222">
            <v>0</v>
          </cell>
        </row>
        <row r="223">
          <cell r="A223" t="str">
            <v>18.2 Ertelenmiş Vergi Gider Etkisi (+)</v>
          </cell>
          <cell r="D223" t="str">
            <v>TP</v>
          </cell>
          <cell r="F223">
            <v>42189.112280000001</v>
          </cell>
          <cell r="G223">
            <v>0</v>
          </cell>
        </row>
        <row r="225">
          <cell r="F225">
            <v>6.0000405937898904E-5</v>
          </cell>
          <cell r="G225">
            <v>-1.4597478781297468E-10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FB23-FAF8-4688-9A9F-7809C6EFC5F4}">
  <sheetPr>
    <tabColor rgb="FF92D050"/>
    <pageSetUpPr autoPageBreaks="0"/>
  </sheetPr>
  <dimension ref="A1:Y66"/>
  <sheetViews>
    <sheetView showGridLines="0" topLeftCell="A37" zoomScale="70" zoomScaleNormal="70" zoomScaleSheetLayoutView="55" zoomScalePageLayoutView="80" workbookViewId="0">
      <selection activeCell="C49" sqref="C49"/>
    </sheetView>
  </sheetViews>
  <sheetFormatPr defaultColWidth="9.109375" defaultRowHeight="15.6" x14ac:dyDescent="0.3"/>
  <cols>
    <col min="1" max="1" width="2.6640625" style="4" customWidth="1"/>
    <col min="2" max="2" width="9" style="4" customWidth="1"/>
    <col min="3" max="3" width="97.33203125" style="4" customWidth="1"/>
    <col min="4" max="4" width="8.44140625" style="4" customWidth="1"/>
    <col min="5" max="5" width="16.6640625" style="4" bestFit="1" customWidth="1"/>
    <col min="6" max="6" width="16.5546875" style="5" bestFit="1" customWidth="1"/>
    <col min="7" max="7" width="16.6640625" style="4" bestFit="1" customWidth="1"/>
    <col min="8" max="8" width="19.33203125" style="4" bestFit="1" customWidth="1"/>
    <col min="9" max="9" width="19.6640625" style="4" bestFit="1" customWidth="1"/>
    <col min="10" max="10" width="16.6640625" style="4" bestFit="1" customWidth="1"/>
    <col min="11" max="16384" width="9.109375" style="4"/>
  </cols>
  <sheetData>
    <row r="1" spans="1:25" x14ac:dyDescent="0.3">
      <c r="C1" s="144"/>
      <c r="J1" s="6"/>
    </row>
    <row r="2" spans="1:25" ht="9.9" customHeight="1" x14ac:dyDescent="0.3">
      <c r="A2" s="227"/>
      <c r="B2" s="8"/>
      <c r="C2" s="8"/>
      <c r="D2" s="8"/>
      <c r="E2" s="8"/>
      <c r="F2" s="10"/>
      <c r="G2" s="8"/>
      <c r="H2" s="8"/>
      <c r="I2" s="8"/>
      <c r="J2" s="11"/>
      <c r="L2" s="64"/>
      <c r="M2" s="64"/>
      <c r="N2" s="64"/>
      <c r="O2" s="64"/>
      <c r="P2" s="64"/>
      <c r="Q2" s="64"/>
    </row>
    <row r="3" spans="1:25" ht="15.75" customHeight="1" x14ac:dyDescent="0.3">
      <c r="A3" s="234"/>
      <c r="B3" s="391" t="s">
        <v>0</v>
      </c>
      <c r="C3" s="391"/>
      <c r="D3" s="391"/>
      <c r="E3" s="391"/>
      <c r="F3" s="391"/>
      <c r="G3" s="391"/>
      <c r="H3" s="391"/>
      <c r="I3" s="391"/>
      <c r="J3" s="392"/>
      <c r="L3" s="66"/>
      <c r="M3" s="66"/>
      <c r="N3" s="66"/>
      <c r="O3" s="66"/>
      <c r="P3" s="66"/>
      <c r="Q3" s="66"/>
    </row>
    <row r="4" spans="1:25" ht="9.9" customHeight="1" x14ac:dyDescent="0.3">
      <c r="A4" s="234"/>
      <c r="B4" s="5"/>
      <c r="C4" s="5"/>
      <c r="D4" s="5"/>
      <c r="E4" s="5"/>
      <c r="G4" s="14"/>
      <c r="H4" s="14"/>
      <c r="I4" s="14"/>
      <c r="J4" s="15"/>
      <c r="L4" s="422"/>
      <c r="M4" s="422"/>
      <c r="N4" s="422"/>
      <c r="O4" s="422"/>
      <c r="P4" s="422"/>
      <c r="Q4" s="422"/>
    </row>
    <row r="5" spans="1:25" ht="9.9" customHeight="1" x14ac:dyDescent="0.3">
      <c r="A5" s="423"/>
      <c r="B5" s="17"/>
      <c r="C5" s="17"/>
      <c r="D5" s="424"/>
      <c r="E5" s="393" t="s">
        <v>1</v>
      </c>
      <c r="F5" s="425"/>
      <c r="G5" s="425"/>
      <c r="H5" s="425"/>
      <c r="I5" s="425"/>
      <c r="J5" s="426"/>
      <c r="L5" s="427"/>
      <c r="M5" s="427"/>
      <c r="N5" s="427"/>
      <c r="O5" s="427"/>
      <c r="P5" s="427"/>
      <c r="Q5" s="427"/>
    </row>
    <row r="6" spans="1:25" ht="15.75" customHeight="1" x14ac:dyDescent="0.3">
      <c r="A6" s="234"/>
      <c r="B6" s="5"/>
      <c r="C6" s="5"/>
      <c r="D6" s="377"/>
      <c r="E6" s="428"/>
      <c r="F6" s="429"/>
      <c r="G6" s="429"/>
      <c r="H6" s="429"/>
      <c r="I6" s="429"/>
      <c r="J6" s="430"/>
    </row>
    <row r="7" spans="1:25" ht="15.75" customHeight="1" x14ac:dyDescent="0.3">
      <c r="A7" s="234"/>
      <c r="B7" s="5"/>
      <c r="C7" s="5"/>
      <c r="D7" s="377"/>
      <c r="E7" s="20"/>
      <c r="F7" s="21" t="s">
        <v>2</v>
      </c>
      <c r="G7" s="22"/>
      <c r="H7" s="23"/>
      <c r="I7" s="21" t="s">
        <v>3</v>
      </c>
      <c r="J7" s="24"/>
    </row>
    <row r="8" spans="1:25" ht="15.75" customHeight="1" x14ac:dyDescent="0.3">
      <c r="A8" s="234"/>
      <c r="B8" s="5"/>
      <c r="C8" s="431" t="s">
        <v>650</v>
      </c>
      <c r="D8" s="376" t="s">
        <v>5</v>
      </c>
      <c r="E8" s="26"/>
      <c r="F8" s="27" t="s">
        <v>92</v>
      </c>
      <c r="G8" s="28"/>
      <c r="H8" s="27"/>
      <c r="I8" s="27" t="s">
        <v>93</v>
      </c>
      <c r="J8" s="29"/>
    </row>
    <row r="9" spans="1:25" ht="15.75" customHeight="1" x14ac:dyDescent="0.3">
      <c r="A9" s="244"/>
      <c r="B9" s="14"/>
      <c r="C9" s="432"/>
      <c r="D9" s="376"/>
      <c r="E9" s="433" t="s">
        <v>6</v>
      </c>
      <c r="F9" s="434" t="s">
        <v>7</v>
      </c>
      <c r="G9" s="434" t="s">
        <v>8</v>
      </c>
      <c r="H9" s="433" t="s">
        <v>6</v>
      </c>
      <c r="I9" s="434" t="s">
        <v>7</v>
      </c>
      <c r="J9" s="434" t="s">
        <v>8</v>
      </c>
    </row>
    <row r="10" spans="1:25" s="149" customFormat="1" x14ac:dyDescent="0.3">
      <c r="A10" s="435" t="str">
        <f>+B10&amp;" "&amp;C10</f>
        <v>I. FİNANSAL VARLIKLAR (Net)</v>
      </c>
      <c r="B10" s="25" t="s">
        <v>9</v>
      </c>
      <c r="C10" s="25" t="s">
        <v>651</v>
      </c>
      <c r="D10" s="436"/>
      <c r="E10" s="437">
        <f>+ROUND((E11+E15+E19+E23),0)</f>
        <v>1271693</v>
      </c>
      <c r="F10" s="437">
        <f>+ROUND((F11+F15+F19+F23),0)</f>
        <v>328239</v>
      </c>
      <c r="G10" s="437">
        <f>+ROUND((E10+F10),0)</f>
        <v>1599932</v>
      </c>
      <c r="H10" s="437">
        <f>+ROUND((H11+H15+H19+H23),0)</f>
        <v>1506921</v>
      </c>
      <c r="I10" s="437">
        <f>+ROUND((I11+I15+I19+I23),0)</f>
        <v>0</v>
      </c>
      <c r="J10" s="437">
        <f>+ROUND((H10+I10),0)</f>
        <v>1506921</v>
      </c>
      <c r="O10" s="438"/>
      <c r="P10" s="438"/>
      <c r="Q10" s="438"/>
    </row>
    <row r="11" spans="1:25" s="149" customFormat="1" x14ac:dyDescent="0.3">
      <c r="A11" s="435" t="str">
        <f t="shared" ref="A11:A54" si="0">+B11&amp;" "&amp;C11</f>
        <v>1.1 Nakit ve Nakit Benzerleri</v>
      </c>
      <c r="B11" s="439" t="s">
        <v>333</v>
      </c>
      <c r="C11" s="378" t="s">
        <v>652</v>
      </c>
      <c r="D11" s="379"/>
      <c r="E11" s="440">
        <f>+ROUND(SUM(E12:E14),0)</f>
        <v>186913</v>
      </c>
      <c r="F11" s="440">
        <f>+ROUND(SUM(F12:F14),0)</f>
        <v>20175</v>
      </c>
      <c r="G11" s="440">
        <f t="shared" ref="G11:G56" si="1">+ROUND((E11+F11),0)</f>
        <v>207088</v>
      </c>
      <c r="H11" s="440">
        <f>+ROUND(SUM(H12:H14),0)</f>
        <v>1004154</v>
      </c>
      <c r="I11" s="440">
        <f>+ROUND(SUM(I12:I14),0)</f>
        <v>0</v>
      </c>
      <c r="J11" s="440">
        <f t="shared" ref="J11:J54" si="2">+ROUND((H11+I11),0)</f>
        <v>1004154</v>
      </c>
      <c r="O11" s="438"/>
      <c r="P11" s="438"/>
      <c r="Q11" s="438"/>
    </row>
    <row r="12" spans="1:25" s="149" customFormat="1" x14ac:dyDescent="0.3">
      <c r="A12" s="435" t="str">
        <f t="shared" si="0"/>
        <v>1.1.1 Nakit Değerler ve Merkez Bankası</v>
      </c>
      <c r="B12" s="370" t="s">
        <v>583</v>
      </c>
      <c r="C12" s="57" t="s">
        <v>653</v>
      </c>
      <c r="D12" s="379"/>
      <c r="E12" s="288">
        <f>ROUND(SUMIFS([1]MAP!F:F,[1]MAP!A:A,A12,[1]MAP!D:D,$E$9),0)</f>
        <v>76</v>
      </c>
      <c r="F12" s="288">
        <f>ROUND(SUMIFS([1]MAP!F:F,[1]MAP!A:A,A12,[1]MAP!D:D,$F$9),0)</f>
        <v>0</v>
      </c>
      <c r="G12" s="288">
        <f t="shared" si="1"/>
        <v>76</v>
      </c>
      <c r="H12" s="288">
        <f>ROUND(SUMIFS([1]MAP!G:G,[1]MAP!A:A,A12,[1]MAP!D:D,$E$9),0)</f>
        <v>0</v>
      </c>
      <c r="I12" s="288">
        <f>ROUND(SUMIFS([1]MAP!G:G,[1]MAP!A:A,A12,[1]MAP!D:D,$F$9),0)</f>
        <v>0</v>
      </c>
      <c r="J12" s="288">
        <f t="shared" si="2"/>
        <v>0</v>
      </c>
      <c r="O12" s="438"/>
      <c r="P12" s="438"/>
      <c r="Q12" s="438"/>
    </row>
    <row r="13" spans="1:25" s="149" customFormat="1" x14ac:dyDescent="0.3">
      <c r="A13" s="435" t="str">
        <f t="shared" si="0"/>
        <v>1.1.2 Bankalar</v>
      </c>
      <c r="B13" s="370" t="s">
        <v>585</v>
      </c>
      <c r="C13" s="68" t="s">
        <v>654</v>
      </c>
      <c r="D13" s="45"/>
      <c r="E13" s="288">
        <f>ROUND(SUMIFS([1]MAP!F:F,[1]MAP!A:A,A13,[1]MAP!D:D,$E$9),0)</f>
        <v>186837</v>
      </c>
      <c r="F13" s="288">
        <f>ROUND(SUMIFS([1]MAP!F:F,[1]MAP!A:A,A13,[1]MAP!D:D,$F$9),0)</f>
        <v>20175</v>
      </c>
      <c r="G13" s="288">
        <f t="shared" si="1"/>
        <v>207012</v>
      </c>
      <c r="H13" s="288">
        <f>ROUND(SUMIFS([1]MAP!G:G,[1]MAP!A:A,A13,[1]MAP!D:D,$E$9),0)</f>
        <v>1004154</v>
      </c>
      <c r="I13" s="288">
        <f>ROUND(SUMIFS([1]MAP!G:G,[1]MAP!A:A,A13,[1]MAP!D:D,$F$9),0)</f>
        <v>0</v>
      </c>
      <c r="J13" s="288">
        <f t="shared" si="2"/>
        <v>1004154</v>
      </c>
      <c r="O13" s="438"/>
      <c r="P13" s="438"/>
      <c r="Q13" s="438"/>
    </row>
    <row r="14" spans="1:25" s="149" customFormat="1" x14ac:dyDescent="0.3">
      <c r="A14" s="435" t="str">
        <f t="shared" si="0"/>
        <v>1.1.3 Para Piyasalarından Alacaklar</v>
      </c>
      <c r="B14" s="370" t="s">
        <v>587</v>
      </c>
      <c r="C14" s="68" t="s">
        <v>655</v>
      </c>
      <c r="D14" s="45"/>
      <c r="E14" s="288">
        <f>ROUND(SUMIFS([1]MAP!F:F,[1]MAP!A:A,A14,[1]MAP!D:D,$E$9),0)</f>
        <v>0</v>
      </c>
      <c r="F14" s="288">
        <f>ROUND(SUMIFS([1]MAP!F:F,[1]MAP!A:A,A14,[1]MAP!D:D,$F$9),0)</f>
        <v>0</v>
      </c>
      <c r="G14" s="288">
        <f t="shared" si="1"/>
        <v>0</v>
      </c>
      <c r="H14" s="288">
        <f>ROUND(SUMIFS([1]MAP!G:G,[1]MAP!A:A,A14,[1]MAP!D:D,$E$9),0)</f>
        <v>0</v>
      </c>
      <c r="I14" s="288">
        <f>ROUND(SUMIFS([1]MAP!G:G,[1]MAP!A:A,A14,[1]MAP!D:D,$F$9),0)</f>
        <v>0</v>
      </c>
      <c r="J14" s="288">
        <f t="shared" si="2"/>
        <v>0</v>
      </c>
      <c r="O14" s="438"/>
      <c r="P14" s="438"/>
      <c r="Q14" s="438"/>
    </row>
    <row r="15" spans="1:25" s="149" customFormat="1" x14ac:dyDescent="0.3">
      <c r="A15" s="435" t="str">
        <f t="shared" si="0"/>
        <v>1.2 Gerçeğe Uygun Değer Farkı Kâr Zarara Yansıtılan Finansal Varlıklar</v>
      </c>
      <c r="B15" s="439" t="s">
        <v>335</v>
      </c>
      <c r="C15" s="25" t="s">
        <v>656</v>
      </c>
      <c r="D15" s="379"/>
      <c r="E15" s="440">
        <f>+ROUND(SUM(E16:E18),0)</f>
        <v>1084780</v>
      </c>
      <c r="F15" s="440">
        <f>+ROUND(SUM(F16:F18),0)</f>
        <v>308064</v>
      </c>
      <c r="G15" s="440">
        <f t="shared" si="1"/>
        <v>1392844</v>
      </c>
      <c r="H15" s="440">
        <f>+ROUND(SUM(H16:H18),0)</f>
        <v>502767</v>
      </c>
      <c r="I15" s="440">
        <f>+ROUND(SUM(I16:I18),0)</f>
        <v>0</v>
      </c>
      <c r="J15" s="440">
        <f t="shared" si="2"/>
        <v>502767</v>
      </c>
      <c r="O15" s="438"/>
      <c r="P15" s="438"/>
      <c r="Q15" s="438"/>
    </row>
    <row r="16" spans="1:25" x14ac:dyDescent="0.3">
      <c r="A16" s="435" t="str">
        <f t="shared" si="0"/>
        <v>1.2.1 Devlet Borçlanma Senetleri</v>
      </c>
      <c r="B16" s="441" t="s">
        <v>600</v>
      </c>
      <c r="C16" s="442" t="s">
        <v>657</v>
      </c>
      <c r="D16" s="376"/>
      <c r="E16" s="288">
        <f>ROUND(SUMIFS([1]MAP!F:F,[1]MAP!A:A,A16,[1]MAP!D:D,$E$9),0)</f>
        <v>0</v>
      </c>
      <c r="F16" s="288">
        <f>ROUND(SUMIFS([1]MAP!F:F,[1]MAP!A:A,A16,[1]MAP!D:D,$F$9),0)</f>
        <v>0</v>
      </c>
      <c r="G16" s="288">
        <f t="shared" si="1"/>
        <v>0</v>
      </c>
      <c r="H16" s="288">
        <f>ROUND(SUMIFS([1]MAP!G:G,[1]MAP!A:A,A16,[1]MAP!D:D,$E$9),0)</f>
        <v>0</v>
      </c>
      <c r="I16" s="288">
        <f>ROUND(SUMIFS([1]MAP!G:G,[1]MAP!A:A,A16,[1]MAP!D:D,$F$9),0)</f>
        <v>0</v>
      </c>
      <c r="J16" s="288">
        <f t="shared" si="2"/>
        <v>0</v>
      </c>
      <c r="O16" s="438"/>
      <c r="P16" s="438"/>
      <c r="Q16" s="438"/>
      <c r="Y16" s="149"/>
    </row>
    <row r="17" spans="1:25" x14ac:dyDescent="0.3">
      <c r="A17" s="435" t="str">
        <f t="shared" si="0"/>
        <v>1.2.2 Sermayede Payı Temsil Eden Menkul Değerler</v>
      </c>
      <c r="B17" s="441" t="s">
        <v>602</v>
      </c>
      <c r="C17" s="57" t="s">
        <v>658</v>
      </c>
      <c r="D17" s="376"/>
      <c r="E17" s="288">
        <f>ROUND(SUMIFS([1]MAP!F:F,[1]MAP!A:A,A17,[1]MAP!D:D,$E$9),0)</f>
        <v>0</v>
      </c>
      <c r="F17" s="288">
        <f>ROUND(SUMIFS([1]MAP!F:F,[1]MAP!A:A,A17,[1]MAP!D:D,$F$9),0)</f>
        <v>0</v>
      </c>
      <c r="G17" s="288">
        <f t="shared" si="1"/>
        <v>0</v>
      </c>
      <c r="H17" s="288">
        <f>ROUND(SUMIFS([1]MAP!G:G,[1]MAP!A:A,A17,[1]MAP!D:D,$E$9),0)</f>
        <v>0</v>
      </c>
      <c r="I17" s="288">
        <f>ROUND(SUMIFS([1]MAP!G:G,[1]MAP!A:A,A17,[1]MAP!D:D,$F$9),0)</f>
        <v>0</v>
      </c>
      <c r="J17" s="288">
        <f t="shared" si="2"/>
        <v>0</v>
      </c>
      <c r="O17" s="438"/>
      <c r="P17" s="438"/>
      <c r="Q17" s="438"/>
      <c r="Y17" s="149"/>
    </row>
    <row r="18" spans="1:25" x14ac:dyDescent="0.3">
      <c r="A18" s="435" t="str">
        <f t="shared" si="0"/>
        <v>1.2.3 Diğer Finansal Varlıklar</v>
      </c>
      <c r="B18" s="441" t="s">
        <v>604</v>
      </c>
      <c r="C18" s="57" t="s">
        <v>659</v>
      </c>
      <c r="D18" s="376"/>
      <c r="E18" s="288">
        <f>ROUND(SUMIFS([1]MAP!F:F,[1]MAP!A:A,A18,[1]MAP!D:D,$E$9),0)</f>
        <v>1084780</v>
      </c>
      <c r="F18" s="288">
        <f>ROUND(SUMIFS([1]MAP!F:F,[1]MAP!A:A,A18,[1]MAP!D:D,$F$9),0)</f>
        <v>308064</v>
      </c>
      <c r="G18" s="288">
        <f t="shared" si="1"/>
        <v>1392844</v>
      </c>
      <c r="H18" s="288">
        <f>ROUND(SUMIFS([1]MAP!G:G,[1]MAP!A:A,A18,[1]MAP!D:D,$E$9),0)</f>
        <v>502767</v>
      </c>
      <c r="I18" s="288">
        <f>ROUND(SUMIFS([1]MAP!G:G,[1]MAP!A:A,A18,[1]MAP!D:D,$F$9),0)</f>
        <v>0</v>
      </c>
      <c r="J18" s="288">
        <f t="shared" si="2"/>
        <v>502767</v>
      </c>
      <c r="O18" s="438"/>
      <c r="P18" s="438"/>
      <c r="Q18" s="438"/>
      <c r="Y18" s="149"/>
    </row>
    <row r="19" spans="1:25" s="149" customFormat="1" x14ac:dyDescent="0.3">
      <c r="A19" s="435" t="str">
        <f t="shared" si="0"/>
        <v>1.3 Gerçeğe Uygun Değer Farkı Diğer Kapsamlı Gelire Yansıtılan Finansal Varlıklar</v>
      </c>
      <c r="B19" s="443" t="s">
        <v>337</v>
      </c>
      <c r="C19" s="25" t="s">
        <v>660</v>
      </c>
      <c r="D19" s="379"/>
      <c r="E19" s="440">
        <f>+ROUND(SUM(E20:E22),0)</f>
        <v>0</v>
      </c>
      <c r="F19" s="440">
        <f>+ROUND(SUM(F20:F22),0)</f>
        <v>0</v>
      </c>
      <c r="G19" s="440">
        <f t="shared" si="1"/>
        <v>0</v>
      </c>
      <c r="H19" s="440">
        <f>+ROUND(SUM(H20:H22),0)</f>
        <v>0</v>
      </c>
      <c r="I19" s="440">
        <f>+ROUND(SUM(I20:I22),0)</f>
        <v>0</v>
      </c>
      <c r="J19" s="440">
        <f t="shared" si="2"/>
        <v>0</v>
      </c>
      <c r="O19" s="438"/>
      <c r="P19" s="438"/>
      <c r="Q19" s="438"/>
    </row>
    <row r="20" spans="1:25" s="149" customFormat="1" x14ac:dyDescent="0.3">
      <c r="A20" s="435" t="str">
        <f t="shared" si="0"/>
        <v>1.3.1 Devlet Borçlanma Senetleri</v>
      </c>
      <c r="B20" s="370" t="s">
        <v>661</v>
      </c>
      <c r="C20" s="442" t="s">
        <v>657</v>
      </c>
      <c r="D20" s="379"/>
      <c r="E20" s="288">
        <f>ROUND(SUMIFS([1]MAP!F:F,[1]MAP!A:A,A20,[1]MAP!D:D,$E$9),0)</f>
        <v>0</v>
      </c>
      <c r="F20" s="288">
        <f>ROUND(SUMIFS([1]MAP!F:F,[1]MAP!A:A,A20,[1]MAP!D:D,$F$9),0)</f>
        <v>0</v>
      </c>
      <c r="G20" s="288">
        <f t="shared" si="1"/>
        <v>0</v>
      </c>
      <c r="H20" s="288">
        <f>ROUND(SUMIFS([1]MAP!G:G,[1]MAP!A:A,A20,[1]MAP!D:D,$E$9),0)</f>
        <v>0</v>
      </c>
      <c r="I20" s="288">
        <f>ROUND(SUMIFS([1]MAP!G:G,[1]MAP!A:A,A20,[1]MAP!D:D,$F$9),0)</f>
        <v>0</v>
      </c>
      <c r="J20" s="288">
        <f t="shared" si="2"/>
        <v>0</v>
      </c>
      <c r="O20" s="438"/>
      <c r="P20" s="438"/>
      <c r="Q20" s="438"/>
    </row>
    <row r="21" spans="1:25" s="149" customFormat="1" x14ac:dyDescent="0.3">
      <c r="A21" s="435" t="str">
        <f t="shared" si="0"/>
        <v>1.3.2 Sermayede Payı Temsil Eden Menkul Değerler</v>
      </c>
      <c r="B21" s="370" t="s">
        <v>662</v>
      </c>
      <c r="C21" s="57" t="s">
        <v>658</v>
      </c>
      <c r="D21" s="379"/>
      <c r="E21" s="288">
        <f>ROUND(SUMIFS([1]MAP!F:F,[1]MAP!A:A,A21,[1]MAP!D:D,$E$9),0)</f>
        <v>0</v>
      </c>
      <c r="F21" s="288">
        <f>ROUND(SUMIFS([1]MAP!F:F,[1]MAP!A:A,A21,[1]MAP!D:D,$F$9),0)</f>
        <v>0</v>
      </c>
      <c r="G21" s="288">
        <f t="shared" si="1"/>
        <v>0</v>
      </c>
      <c r="H21" s="288">
        <f>ROUND(SUMIFS([1]MAP!G:G,[1]MAP!A:A,A21,[1]MAP!D:D,$E$9),0)</f>
        <v>0</v>
      </c>
      <c r="I21" s="288">
        <f>ROUND(SUMIFS([1]MAP!G:G,[1]MAP!A:A,A21,[1]MAP!D:D,$F$9),0)</f>
        <v>0</v>
      </c>
      <c r="J21" s="288">
        <f t="shared" si="2"/>
        <v>0</v>
      </c>
      <c r="O21" s="438"/>
      <c r="P21" s="438"/>
      <c r="Q21" s="438"/>
    </row>
    <row r="22" spans="1:25" s="149" customFormat="1" x14ac:dyDescent="0.3">
      <c r="A22" s="435" t="str">
        <f t="shared" si="0"/>
        <v>1.3.3 Diğer Finansal Varlıklar</v>
      </c>
      <c r="B22" s="370" t="s">
        <v>663</v>
      </c>
      <c r="C22" s="57" t="s">
        <v>659</v>
      </c>
      <c r="D22" s="379"/>
      <c r="E22" s="288">
        <f>ROUND(SUMIFS([1]MAP!F:F,[1]MAP!A:A,A22,[1]MAP!D:D,$E$9),0)</f>
        <v>0</v>
      </c>
      <c r="F22" s="288">
        <f>ROUND(SUMIFS([1]MAP!F:F,[1]MAP!A:A,A22,[1]MAP!D:D,$F$9),0)</f>
        <v>0</v>
      </c>
      <c r="G22" s="288">
        <f t="shared" si="1"/>
        <v>0</v>
      </c>
      <c r="H22" s="288">
        <f>ROUND(SUMIFS([1]MAP!G:G,[1]MAP!A:A,A22,[1]MAP!D:D,$E$9),0)</f>
        <v>0</v>
      </c>
      <c r="I22" s="288">
        <f>ROUND(SUMIFS([1]MAP!G:G,[1]MAP!A:A,A22,[1]MAP!D:D,$F$9),0)</f>
        <v>0</v>
      </c>
      <c r="J22" s="288">
        <f t="shared" si="2"/>
        <v>0</v>
      </c>
      <c r="O22" s="438"/>
      <c r="P22" s="438"/>
      <c r="Q22" s="438"/>
    </row>
    <row r="23" spans="1:25" s="149" customFormat="1" x14ac:dyDescent="0.3">
      <c r="A23" s="435" t="str">
        <f t="shared" si="0"/>
        <v>1.4 Türev Finansal Varlıklar</v>
      </c>
      <c r="B23" s="443" t="s">
        <v>339</v>
      </c>
      <c r="C23" s="25" t="s">
        <v>664</v>
      </c>
      <c r="D23" s="379"/>
      <c r="E23" s="440">
        <f>+ROUND(SUM(E24:E25),0)</f>
        <v>0</v>
      </c>
      <c r="F23" s="440">
        <f>+ROUND(SUM(F24:F25),0)</f>
        <v>0</v>
      </c>
      <c r="G23" s="440">
        <f t="shared" si="1"/>
        <v>0</v>
      </c>
      <c r="H23" s="440">
        <f>+ROUND(SUM(H24:H25),0)</f>
        <v>0</v>
      </c>
      <c r="I23" s="440">
        <f>+ROUND(SUM(I24:I25),0)</f>
        <v>0</v>
      </c>
      <c r="J23" s="440">
        <f t="shared" si="2"/>
        <v>0</v>
      </c>
      <c r="O23" s="438"/>
      <c r="P23" s="438"/>
      <c r="Q23" s="438"/>
    </row>
    <row r="24" spans="1:25" s="149" customFormat="1" x14ac:dyDescent="0.3">
      <c r="A24" s="435" t="str">
        <f t="shared" si="0"/>
        <v>1.4.1 Türev Finansal Varlıkların Gerçeğe Uygun Değer Farkı Kar Zarara Yansıtılan Kısmı</v>
      </c>
      <c r="B24" s="370" t="s">
        <v>665</v>
      </c>
      <c r="C24" s="57" t="s">
        <v>666</v>
      </c>
      <c r="D24" s="379"/>
      <c r="E24" s="288">
        <f>ROUND(SUMIFS([1]MAP!F:F,[1]MAP!A:A,A24,[1]MAP!D:D,$E$9),0)</f>
        <v>0</v>
      </c>
      <c r="F24" s="288">
        <f>ROUND(SUMIFS([1]MAP!F:F,[1]MAP!A:A,A24,[1]MAP!D:D,$F$9),0)</f>
        <v>0</v>
      </c>
      <c r="G24" s="288">
        <f t="shared" si="1"/>
        <v>0</v>
      </c>
      <c r="H24" s="288">
        <f>ROUND(SUMIFS([1]MAP!G:G,[1]MAP!A:A,A24,[1]MAP!D:D,$E$9),0)</f>
        <v>0</v>
      </c>
      <c r="I24" s="288">
        <f>ROUND(SUMIFS([1]MAP!G:G,[1]MAP!A:A,A24,[1]MAP!D:D,$F$9),0)</f>
        <v>0</v>
      </c>
      <c r="J24" s="288">
        <f t="shared" si="2"/>
        <v>0</v>
      </c>
      <c r="O24" s="438"/>
      <c r="P24" s="438"/>
      <c r="Q24" s="438"/>
    </row>
    <row r="25" spans="1:25" s="149" customFormat="1" x14ac:dyDescent="0.3">
      <c r="A25" s="435" t="str">
        <f t="shared" si="0"/>
        <v>1.4.2 Türev Finansal Varlıkların Gerçeğe Uygun Değer Farkı Diğer Kapsamlı Gelire Yansıtılan Kısmı</v>
      </c>
      <c r="B25" s="370" t="s">
        <v>667</v>
      </c>
      <c r="C25" s="57" t="s">
        <v>668</v>
      </c>
      <c r="D25" s="379"/>
      <c r="E25" s="288">
        <f>ROUND(SUMIFS([1]MAP!F:F,[1]MAP!A:A,A25,[1]MAP!D:D,$E$9),0)</f>
        <v>0</v>
      </c>
      <c r="F25" s="288">
        <f>ROUND(SUMIFS([1]MAP!F:F,[1]MAP!A:A,A25,[1]MAP!D:D,$F$9),0)</f>
        <v>0</v>
      </c>
      <c r="G25" s="288">
        <f t="shared" si="1"/>
        <v>0</v>
      </c>
      <c r="H25" s="288">
        <f>ROUND(SUMIFS([1]MAP!G:G,[1]MAP!A:A,A25,[1]MAP!D:D,$E$9),0)</f>
        <v>0</v>
      </c>
      <c r="I25" s="288">
        <f>ROUND(SUMIFS([1]MAP!G:G,[1]MAP!A:A,A25,[1]MAP!D:D,$F$9),0)</f>
        <v>0</v>
      </c>
      <c r="J25" s="288">
        <f t="shared" si="2"/>
        <v>0</v>
      </c>
      <c r="O25" s="438"/>
      <c r="P25" s="438"/>
      <c r="Q25" s="438"/>
    </row>
    <row r="26" spans="1:25" s="149" customFormat="1" x14ac:dyDescent="0.3">
      <c r="A26" s="435" t="str">
        <f t="shared" si="0"/>
        <v>II. İTFA EDİLMİŞ MALİYETİ İLE ÖLÇÜLEN FİNANSAL VARLIKLAR (Net)</v>
      </c>
      <c r="B26" s="25" t="s">
        <v>11</v>
      </c>
      <c r="C26" s="444" t="s">
        <v>669</v>
      </c>
      <c r="D26" s="379"/>
      <c r="E26" s="440">
        <f>+ROUND(SUM(E27:E29,E32),0)</f>
        <v>0</v>
      </c>
      <c r="F26" s="440">
        <f>+ROUND(SUM(F27:F29,F32),0)</f>
        <v>0</v>
      </c>
      <c r="G26" s="440">
        <f t="shared" si="1"/>
        <v>0</v>
      </c>
      <c r="H26" s="440">
        <f>+ROUND(SUM(H27:H29,H32),0)</f>
        <v>0</v>
      </c>
      <c r="I26" s="440">
        <f>+ROUND(SUM(I27:I29,I32),0)</f>
        <v>0</v>
      </c>
      <c r="J26" s="440">
        <f t="shared" si="2"/>
        <v>0</v>
      </c>
      <c r="O26" s="438"/>
      <c r="P26" s="438"/>
      <c r="Q26" s="438"/>
    </row>
    <row r="27" spans="1:25" x14ac:dyDescent="0.3">
      <c r="A27" s="435" t="str">
        <f t="shared" si="0"/>
        <v>2.1 Krediler</v>
      </c>
      <c r="B27" s="439" t="s">
        <v>354</v>
      </c>
      <c r="C27" s="378" t="s">
        <v>52</v>
      </c>
      <c r="D27" s="376"/>
      <c r="E27" s="288">
        <f>ROUND(SUMIFS([1]MAP!F:F,[1]MAP!A:A,A27,[1]MAP!D:D,$E$9),0)</f>
        <v>0</v>
      </c>
      <c r="F27" s="288">
        <f>ROUND(SUMIFS([1]MAP!F:F,[1]MAP!A:A,A27,[1]MAP!D:D,$F$9),0)</f>
        <v>0</v>
      </c>
      <c r="G27" s="288">
        <f t="shared" si="1"/>
        <v>0</v>
      </c>
      <c r="H27" s="288">
        <f>ROUND(SUMIFS([1]MAP!G:G,[1]MAP!A:A,A27,[1]MAP!D:D,$E$9),0)</f>
        <v>0</v>
      </c>
      <c r="I27" s="288">
        <f>ROUND(SUMIFS([1]MAP!G:G,[1]MAP!A:A,A27,[1]MAP!D:D,$F$9),0)</f>
        <v>0</v>
      </c>
      <c r="J27" s="288">
        <f t="shared" si="2"/>
        <v>0</v>
      </c>
      <c r="O27" s="438"/>
      <c r="P27" s="438"/>
      <c r="Q27" s="438"/>
      <c r="Y27" s="149"/>
    </row>
    <row r="28" spans="1:25" x14ac:dyDescent="0.3">
      <c r="A28" s="435" t="str">
        <f t="shared" si="0"/>
        <v>2.2 Kiralama İşlemlerinden Alacaklar</v>
      </c>
      <c r="B28" s="443" t="s">
        <v>356</v>
      </c>
      <c r="C28" s="445" t="s">
        <v>670</v>
      </c>
      <c r="D28" s="377"/>
      <c r="E28" s="288">
        <f>ROUND(SUMIFS([1]MAP!F:F,[1]MAP!A:A,A28,[1]MAP!D:D,$E$9),0)</f>
        <v>0</v>
      </c>
      <c r="F28" s="288">
        <f>ROUND(SUMIFS([1]MAP!F:F,[1]MAP!A:A,A28,[1]MAP!D:D,$F$9),0)</f>
        <v>0</v>
      </c>
      <c r="G28" s="288">
        <f t="shared" si="1"/>
        <v>0</v>
      </c>
      <c r="H28" s="288">
        <f>ROUND(SUMIFS([1]MAP!G:G,[1]MAP!A:A,A28,[1]MAP!D:D,$E$9),0)</f>
        <v>0</v>
      </c>
      <c r="I28" s="288">
        <f>ROUND(SUMIFS([1]MAP!G:G,[1]MAP!A:A,A28,[1]MAP!D:D,$F$9),0)</f>
        <v>0</v>
      </c>
      <c r="J28" s="288">
        <f t="shared" si="2"/>
        <v>0</v>
      </c>
      <c r="O28" s="438"/>
      <c r="P28" s="438"/>
      <c r="Q28" s="438"/>
      <c r="Y28" s="149"/>
    </row>
    <row r="29" spans="1:25" x14ac:dyDescent="0.3">
      <c r="A29" s="435" t="str">
        <f t="shared" si="0"/>
        <v>2.3 İtfa Edilmiş Maliyeti ile Ölçülen Finansal Varlıklar</v>
      </c>
      <c r="B29" s="446" t="s">
        <v>358</v>
      </c>
      <c r="C29" s="25" t="s">
        <v>671</v>
      </c>
      <c r="D29" s="376"/>
      <c r="E29" s="447">
        <f>+ROUND(SUM(E30:E31),0)</f>
        <v>0</v>
      </c>
      <c r="F29" s="447">
        <f>+ROUND(SUM(F30:F31),0)</f>
        <v>0</v>
      </c>
      <c r="G29" s="288">
        <f t="shared" si="1"/>
        <v>0</v>
      </c>
      <c r="H29" s="447">
        <f>+ROUND(SUM(H30:H31),0)</f>
        <v>0</v>
      </c>
      <c r="I29" s="447">
        <f>+ROUND(SUM(I30:I31),0)</f>
        <v>0</v>
      </c>
      <c r="J29" s="288">
        <f t="shared" si="2"/>
        <v>0</v>
      </c>
      <c r="O29" s="438"/>
      <c r="P29" s="438"/>
      <c r="Q29" s="438"/>
      <c r="Y29" s="149"/>
    </row>
    <row r="30" spans="1:25" x14ac:dyDescent="0.3">
      <c r="A30" s="435" t="str">
        <f t="shared" si="0"/>
        <v>2.3.1 Devlet Borçlanma Senetleri</v>
      </c>
      <c r="B30" s="370" t="s">
        <v>672</v>
      </c>
      <c r="C30" s="5" t="s">
        <v>657</v>
      </c>
      <c r="D30" s="376"/>
      <c r="E30" s="447">
        <f>ROUND(SUMIFS([1]MAP!F:F,[1]MAP!A:A,A30,[1]MAP!D:D,$E$9),0)</f>
        <v>0</v>
      </c>
      <c r="F30" s="447">
        <f>ROUND(SUMIFS([1]MAP!F:F,[1]MAP!A:A,A30,[1]MAP!D:D,$F$9),0)</f>
        <v>0</v>
      </c>
      <c r="G30" s="447">
        <f t="shared" si="1"/>
        <v>0</v>
      </c>
      <c r="H30" s="288">
        <f>ROUND(SUMIFS([1]MAP!G:G,[1]MAP!A:A,A30,[1]MAP!D:D,$E$9),0)</f>
        <v>0</v>
      </c>
      <c r="I30" s="288">
        <f>ROUND(SUMIFS([1]MAP!G:G,[1]MAP!A:A,A30,[1]MAP!D:D,$F$9),0)</f>
        <v>0</v>
      </c>
      <c r="J30" s="447">
        <f t="shared" si="2"/>
        <v>0</v>
      </c>
      <c r="O30" s="438"/>
      <c r="P30" s="438"/>
      <c r="Q30" s="438"/>
      <c r="Y30" s="149"/>
    </row>
    <row r="31" spans="1:25" x14ac:dyDescent="0.3">
      <c r="A31" s="435" t="str">
        <f t="shared" si="0"/>
        <v>2.3.2 Diğer Finansal Varlıklar</v>
      </c>
      <c r="B31" s="370" t="s">
        <v>673</v>
      </c>
      <c r="C31" s="5" t="s">
        <v>659</v>
      </c>
      <c r="D31" s="376"/>
      <c r="E31" s="288">
        <f>ROUND(SUMIFS([1]MAP!F:F,[1]MAP!A:A,A31,[1]MAP!D:D,$E$9),0)</f>
        <v>0</v>
      </c>
      <c r="F31" s="288">
        <f>ROUND(SUMIFS([1]MAP!F:F,[1]MAP!A:A,A31,[1]MAP!D:D,$F$9),0)</f>
        <v>0</v>
      </c>
      <c r="G31" s="288">
        <f t="shared" si="1"/>
        <v>0</v>
      </c>
      <c r="H31" s="288">
        <f>ROUND(SUMIFS([1]MAP!G:G,[1]MAP!A:A,A31,[1]MAP!D:D,$E$9),0)</f>
        <v>0</v>
      </c>
      <c r="I31" s="288">
        <f>ROUND(SUMIFS([1]MAP!G:G,[1]MAP!A:A,A31,[1]MAP!D:D,$F$9),0)</f>
        <v>0</v>
      </c>
      <c r="J31" s="288">
        <f t="shared" si="2"/>
        <v>0</v>
      </c>
      <c r="O31" s="438"/>
      <c r="P31" s="438"/>
      <c r="Q31" s="438"/>
      <c r="Y31" s="149"/>
    </row>
    <row r="32" spans="1:25" x14ac:dyDescent="0.3">
      <c r="A32" s="435" t="str">
        <f t="shared" si="0"/>
        <v>2.4  Donuk Alacaklar</v>
      </c>
      <c r="B32" s="448" t="s">
        <v>674</v>
      </c>
      <c r="C32" s="378" t="s">
        <v>675</v>
      </c>
      <c r="D32" s="376"/>
      <c r="E32" s="288">
        <f>ROUND(SUMIFS([1]MAP!F:F,[1]MAP!A:A,A32,[1]MAP!D:D,$E$9),0)</f>
        <v>0</v>
      </c>
      <c r="F32" s="288">
        <f>ROUND(SUMIFS([1]MAP!F:F,[1]MAP!A:A,A32,[1]MAP!D:D,$F$9),0)</f>
        <v>0</v>
      </c>
      <c r="G32" s="288">
        <f t="shared" si="1"/>
        <v>0</v>
      </c>
      <c r="H32" s="288">
        <f>ROUND(SUMIFS([1]MAP!G:G,[1]MAP!A:A,A32,[1]MAP!D:D,$E$9),0)</f>
        <v>0</v>
      </c>
      <c r="I32" s="288">
        <f>ROUND(SUMIFS([1]MAP!G:G,[1]MAP!A:A,A32,[1]MAP!D:D,$F$9),0)</f>
        <v>0</v>
      </c>
      <c r="J32" s="288">
        <f t="shared" si="2"/>
        <v>0</v>
      </c>
      <c r="O32" s="438"/>
      <c r="P32" s="438"/>
      <c r="Q32" s="438"/>
      <c r="Y32" s="149"/>
    </row>
    <row r="33" spans="1:25" x14ac:dyDescent="0.3">
      <c r="A33" s="435"/>
      <c r="B33" s="448" t="s">
        <v>676</v>
      </c>
      <c r="C33" s="378" t="s">
        <v>677</v>
      </c>
      <c r="D33" s="376"/>
      <c r="E33" s="288"/>
      <c r="F33" s="288"/>
      <c r="G33" s="288"/>
      <c r="H33" s="288"/>
      <c r="I33" s="288"/>
      <c r="J33" s="288"/>
      <c r="O33" s="438"/>
      <c r="P33" s="438"/>
      <c r="Q33" s="438"/>
      <c r="Y33" s="149"/>
    </row>
    <row r="34" spans="1:25" ht="30" customHeight="1" x14ac:dyDescent="0.3">
      <c r="A34" s="435" t="str">
        <f t="shared" si="0"/>
        <v>III. SATIŞ AMAÇLI ELDE TUTULAN VE DURDURULAN FAALİYETLERE İLİŞKİN DURAN VARLIKLAR (Net)</v>
      </c>
      <c r="B34" s="449" t="s">
        <v>13</v>
      </c>
      <c r="C34" s="450" t="s">
        <v>678</v>
      </c>
      <c r="D34" s="377"/>
      <c r="E34" s="447">
        <f>+ROUND(SUM(E35:E36),0)</f>
        <v>0</v>
      </c>
      <c r="F34" s="447">
        <f>+ROUND(SUM(F35:F36),0)</f>
        <v>0</v>
      </c>
      <c r="G34" s="447">
        <f t="shared" si="1"/>
        <v>0</v>
      </c>
      <c r="H34" s="447">
        <f>+ROUND(SUM(H35:H36),0)</f>
        <v>0</v>
      </c>
      <c r="I34" s="447">
        <f>+ROUND(SUM(I35:I36),0)</f>
        <v>0</v>
      </c>
      <c r="J34" s="447">
        <f t="shared" si="2"/>
        <v>0</v>
      </c>
      <c r="O34" s="438"/>
      <c r="P34" s="438"/>
      <c r="Q34" s="438"/>
      <c r="Y34" s="149"/>
    </row>
    <row r="35" spans="1:25" x14ac:dyDescent="0.3">
      <c r="A35" s="435" t="str">
        <f t="shared" si="0"/>
        <v>3.1 Satış Amaçlı</v>
      </c>
      <c r="B35" s="441" t="s">
        <v>209</v>
      </c>
      <c r="C35" s="68" t="s">
        <v>46</v>
      </c>
      <c r="D35" s="377"/>
      <c r="E35" s="451">
        <f>ROUND(SUMIFS([1]MAP!F:F,[1]MAP!A:A,A35,[1]MAP!D:D,$E$9),0)</f>
        <v>0</v>
      </c>
      <c r="F35" s="451">
        <f>ROUND(SUMIFS([1]MAP!F:F,[1]MAP!A:A,A35,[1]MAP!D:D,$F$9),0)</f>
        <v>0</v>
      </c>
      <c r="G35" s="451">
        <f t="shared" si="1"/>
        <v>0</v>
      </c>
      <c r="H35" s="288">
        <f>ROUND(SUMIFS([1]MAP!G:G,[1]MAP!A:A,A35,[1]MAP!D:D,$E$9),0)</f>
        <v>0</v>
      </c>
      <c r="I35" s="288">
        <f>ROUND(SUMIFS([1]MAP!G:G,[1]MAP!A:A,A35,[1]MAP!D:D,$F$9),0)</f>
        <v>0</v>
      </c>
      <c r="J35" s="451">
        <f t="shared" si="2"/>
        <v>0</v>
      </c>
      <c r="O35" s="438"/>
      <c r="P35" s="438"/>
      <c r="Q35" s="438"/>
      <c r="Y35" s="149"/>
    </row>
    <row r="36" spans="1:25" x14ac:dyDescent="0.3">
      <c r="A36" s="435" t="str">
        <f t="shared" si="0"/>
        <v>3.2 Durdurulan Faaliyetlere İlişkin</v>
      </c>
      <c r="B36" s="452" t="s">
        <v>217</v>
      </c>
      <c r="C36" s="68" t="s">
        <v>48</v>
      </c>
      <c r="D36" s="377"/>
      <c r="E36" s="451">
        <f>ROUND(SUMIFS([1]MAP!F:F,[1]MAP!A:A,A36,[1]MAP!D:D,$E$9),0)</f>
        <v>0</v>
      </c>
      <c r="F36" s="451">
        <f>ROUND(SUMIFS([1]MAP!F:F,[1]MAP!A:A,A36,[1]MAP!D:D,$F$9),0)</f>
        <v>0</v>
      </c>
      <c r="G36" s="451">
        <f t="shared" si="1"/>
        <v>0</v>
      </c>
      <c r="H36" s="288">
        <f>ROUND(SUMIFS([1]MAP!G:G,[1]MAP!A:A,A36,[1]MAP!D:D,$E$9),0)</f>
        <v>0</v>
      </c>
      <c r="I36" s="288">
        <f>ROUND(SUMIFS([1]MAP!G:G,[1]MAP!A:A,A36,[1]MAP!D:D,$F$9),0)</f>
        <v>0</v>
      </c>
      <c r="J36" s="451">
        <f t="shared" si="2"/>
        <v>0</v>
      </c>
      <c r="O36" s="438"/>
      <c r="P36" s="438"/>
      <c r="Q36" s="438"/>
      <c r="Y36" s="149"/>
    </row>
    <row r="37" spans="1:25" x14ac:dyDescent="0.3">
      <c r="A37" s="435" t="str">
        <f t="shared" si="0"/>
        <v>IV. ORTAKLIK YATIRIMLARI</v>
      </c>
      <c r="B37" s="443" t="s">
        <v>15</v>
      </c>
      <c r="C37" s="25" t="s">
        <v>679</v>
      </c>
      <c r="D37" s="379"/>
      <c r="E37" s="447">
        <f>+ROUND((E38+E41+E44),0)</f>
        <v>0</v>
      </c>
      <c r="F37" s="447">
        <f>+ROUND((F38+F41+F44),0)</f>
        <v>0</v>
      </c>
      <c r="G37" s="447">
        <f t="shared" si="1"/>
        <v>0</v>
      </c>
      <c r="H37" s="447">
        <f>+ROUND((H38+H41+H44),0)</f>
        <v>0</v>
      </c>
      <c r="I37" s="447">
        <f>+ROUND((I38+I41+I44),0)</f>
        <v>0</v>
      </c>
      <c r="J37" s="447">
        <f t="shared" si="2"/>
        <v>0</v>
      </c>
      <c r="O37" s="438"/>
      <c r="P37" s="438"/>
      <c r="Q37" s="438"/>
      <c r="Y37" s="149"/>
    </row>
    <row r="38" spans="1:25" x14ac:dyDescent="0.3">
      <c r="A38" s="435" t="str">
        <f t="shared" si="0"/>
        <v>4.1 İştirakler (Net)</v>
      </c>
      <c r="B38" s="453" t="s">
        <v>368</v>
      </c>
      <c r="C38" s="445" t="s">
        <v>680</v>
      </c>
      <c r="D38" s="379"/>
      <c r="E38" s="447">
        <f>+ROUND(SUM(E39:E40),0)</f>
        <v>0</v>
      </c>
      <c r="F38" s="447">
        <f>+ROUND(SUM(F39:F40),0)</f>
        <v>0</v>
      </c>
      <c r="G38" s="447">
        <f t="shared" si="1"/>
        <v>0</v>
      </c>
      <c r="H38" s="447">
        <f>+ROUND(SUM(H39:H40),0)</f>
        <v>0</v>
      </c>
      <c r="I38" s="447">
        <f>+ROUND(SUM(I39:I40),0)</f>
        <v>0</v>
      </c>
      <c r="J38" s="447">
        <f t="shared" si="2"/>
        <v>0</v>
      </c>
      <c r="O38" s="438"/>
      <c r="P38" s="438"/>
      <c r="Q38" s="438"/>
      <c r="Y38" s="149"/>
    </row>
    <row r="39" spans="1:25" x14ac:dyDescent="0.3">
      <c r="A39" s="435" t="str">
        <f t="shared" si="0"/>
        <v>4.1.1 Özkaynak Yöntemine Göre Değerlenenler</v>
      </c>
      <c r="B39" s="452" t="s">
        <v>370</v>
      </c>
      <c r="C39" s="442" t="s">
        <v>681</v>
      </c>
      <c r="D39" s="379"/>
      <c r="E39" s="451">
        <f>ROUND(SUMIFS([1]MAP!F:F,[1]MAP!A:A,A39,[1]MAP!D:D,$E$9),0)</f>
        <v>0</v>
      </c>
      <c r="F39" s="451">
        <f>ROUND(SUMIFS([1]MAP!F:F,[1]MAP!A:A,A39,[1]MAP!D:D,$F$9),0)</f>
        <v>0</v>
      </c>
      <c r="G39" s="451">
        <f t="shared" si="1"/>
        <v>0</v>
      </c>
      <c r="H39" s="288">
        <f>ROUND(SUMIFS([1]MAP!G:G,[1]MAP!A:A,A39,[1]MAP!D:D,$E$9),0)</f>
        <v>0</v>
      </c>
      <c r="I39" s="288">
        <f>ROUND(SUMIFS([1]MAP!G:G,[1]MAP!A:A,A39,[1]MAP!D:D,$F$9),0)</f>
        <v>0</v>
      </c>
      <c r="J39" s="451">
        <f t="shared" si="2"/>
        <v>0</v>
      </c>
      <c r="O39" s="438"/>
      <c r="P39" s="438"/>
      <c r="Q39" s="438"/>
      <c r="Y39" s="149"/>
    </row>
    <row r="40" spans="1:25" x14ac:dyDescent="0.3">
      <c r="A40" s="435" t="str">
        <f t="shared" si="0"/>
        <v>4.1.2 Konsolide Edilmeyenler</v>
      </c>
      <c r="B40" s="452" t="s">
        <v>372</v>
      </c>
      <c r="C40" s="442" t="s">
        <v>682</v>
      </c>
      <c r="D40" s="379"/>
      <c r="E40" s="451">
        <f>ROUND(SUMIFS([1]MAP!F:F,[1]MAP!A:A,A40,[1]MAP!D:D,$E$9),0)</f>
        <v>0</v>
      </c>
      <c r="F40" s="451">
        <f>ROUND(SUMIFS([1]MAP!F:F,[1]MAP!A:A,A40,[1]MAP!D:D,$F$9),0)</f>
        <v>0</v>
      </c>
      <c r="G40" s="451">
        <f t="shared" si="1"/>
        <v>0</v>
      </c>
      <c r="H40" s="288">
        <f>ROUND(SUMIFS([1]MAP!G:G,[1]MAP!A:A,A40,[1]MAP!D:D,$E$9),0)</f>
        <v>0</v>
      </c>
      <c r="I40" s="288">
        <f>ROUND(SUMIFS([1]MAP!G:G,[1]MAP!A:A,A40,[1]MAP!D:D,$F$9),0)</f>
        <v>0</v>
      </c>
      <c r="J40" s="451">
        <f t="shared" si="2"/>
        <v>0</v>
      </c>
      <c r="O40" s="438"/>
      <c r="P40" s="438"/>
      <c r="Q40" s="438"/>
      <c r="Y40" s="149"/>
    </row>
    <row r="41" spans="1:25" x14ac:dyDescent="0.3">
      <c r="A41" s="435" t="str">
        <f t="shared" si="0"/>
        <v>4.2 Bağlı Ortaklıklar (Net)</v>
      </c>
      <c r="B41" s="444" t="s">
        <v>373</v>
      </c>
      <c r="C41" s="445" t="s">
        <v>683</v>
      </c>
      <c r="D41" s="379"/>
      <c r="E41" s="447">
        <f>+ROUND(SUM(E42:E43),0)</f>
        <v>0</v>
      </c>
      <c r="F41" s="447">
        <f>+ROUND(SUM(F42:F43),0)</f>
        <v>0</v>
      </c>
      <c r="G41" s="447">
        <f t="shared" si="1"/>
        <v>0</v>
      </c>
      <c r="H41" s="447">
        <f>+ROUND(SUM(H42:H43),0)</f>
        <v>0</v>
      </c>
      <c r="I41" s="447">
        <f>+ROUND(SUM(I42:I43),0)</f>
        <v>0</v>
      </c>
      <c r="J41" s="447">
        <f t="shared" si="2"/>
        <v>0</v>
      </c>
      <c r="O41" s="438"/>
      <c r="P41" s="438"/>
      <c r="Q41" s="438"/>
      <c r="Y41" s="149"/>
    </row>
    <row r="42" spans="1:25" x14ac:dyDescent="0.3">
      <c r="A42" s="435" t="str">
        <f t="shared" si="0"/>
        <v>4.2.1 Konsolide Edilmeyen Mali Ortaklıklar</v>
      </c>
      <c r="B42" s="454" t="s">
        <v>375</v>
      </c>
      <c r="C42" s="442" t="s">
        <v>684</v>
      </c>
      <c r="D42" s="379"/>
      <c r="E42" s="451">
        <f>ROUND(SUMIFS([1]MAP!F:F,[1]MAP!A:A,A42,[1]MAP!D:D,$E$9),0)</f>
        <v>0</v>
      </c>
      <c r="F42" s="451">
        <f>ROUND(SUMIFS([1]MAP!F:F,[1]MAP!A:A,A42,[1]MAP!D:D,$F$9),0)</f>
        <v>0</v>
      </c>
      <c r="G42" s="451">
        <f t="shared" si="1"/>
        <v>0</v>
      </c>
      <c r="H42" s="288">
        <f>ROUND(SUMIFS([1]MAP!G:G,[1]MAP!A:A,A42,[1]MAP!D:D,$E$9),0)</f>
        <v>0</v>
      </c>
      <c r="I42" s="288">
        <f>ROUND(SUMIFS([1]MAP!G:G,[1]MAP!A:A,A42,[1]MAP!D:D,$F$9),0)</f>
        <v>0</v>
      </c>
      <c r="J42" s="451">
        <f t="shared" si="2"/>
        <v>0</v>
      </c>
      <c r="O42" s="438"/>
      <c r="P42" s="438"/>
      <c r="Q42" s="438"/>
      <c r="Y42" s="149"/>
    </row>
    <row r="43" spans="1:25" x14ac:dyDescent="0.3">
      <c r="A43" s="435" t="str">
        <f t="shared" si="0"/>
        <v>4.2.2 Konsolide Edilmeyen Mali Olmayan Ortaklıklar</v>
      </c>
      <c r="B43" s="454" t="s">
        <v>377</v>
      </c>
      <c r="C43" s="442" t="s">
        <v>685</v>
      </c>
      <c r="D43" s="379"/>
      <c r="E43" s="451">
        <f>ROUND(SUMIFS([1]MAP!F:F,[1]MAP!A:A,A43,[1]MAP!D:D,$E$9),0)</f>
        <v>0</v>
      </c>
      <c r="F43" s="451">
        <f>ROUND(SUMIFS([1]MAP!F:F,[1]MAP!A:A,A43,[1]MAP!D:D,$F$9),0)</f>
        <v>0</v>
      </c>
      <c r="G43" s="451">
        <f t="shared" si="1"/>
        <v>0</v>
      </c>
      <c r="H43" s="288">
        <f>ROUND(SUMIFS([1]MAP!G:G,[1]MAP!A:A,A43,[1]MAP!D:D,$E$9),0)</f>
        <v>0</v>
      </c>
      <c r="I43" s="288">
        <f>ROUND(SUMIFS([1]MAP!G:G,[1]MAP!A:A,A43,[1]MAP!D:D,$F$9),0)</f>
        <v>0</v>
      </c>
      <c r="J43" s="451">
        <f t="shared" si="2"/>
        <v>0</v>
      </c>
      <c r="O43" s="438"/>
      <c r="P43" s="438"/>
      <c r="Q43" s="438"/>
      <c r="Y43" s="149"/>
    </row>
    <row r="44" spans="1:25" ht="15.75" customHeight="1" x14ac:dyDescent="0.3">
      <c r="A44" s="435" t="str">
        <f t="shared" si="0"/>
        <v>4.3 Birlikte Kontrol Edilen Ortaklıklar (İş Ortaklıkları) (Net)</v>
      </c>
      <c r="B44" s="444" t="s">
        <v>686</v>
      </c>
      <c r="C44" s="285" t="s">
        <v>687</v>
      </c>
      <c r="D44" s="376"/>
      <c r="E44" s="447">
        <f>+ROUND(SUM(E45:E46),0)</f>
        <v>0</v>
      </c>
      <c r="F44" s="447">
        <f>+ROUND(SUM(F45:F46),0)</f>
        <v>0</v>
      </c>
      <c r="G44" s="447">
        <f t="shared" si="1"/>
        <v>0</v>
      </c>
      <c r="H44" s="447">
        <f>+ROUND(SUM(H45:H46),0)</f>
        <v>0</v>
      </c>
      <c r="I44" s="447">
        <f>+ROUND(SUM(I45:I46),0)</f>
        <v>0</v>
      </c>
      <c r="J44" s="447">
        <f t="shared" si="2"/>
        <v>0</v>
      </c>
      <c r="O44" s="438"/>
      <c r="P44" s="438"/>
      <c r="Q44" s="438"/>
      <c r="Y44" s="149"/>
    </row>
    <row r="45" spans="1:25" x14ac:dyDescent="0.3">
      <c r="A45" s="435" t="str">
        <f t="shared" si="0"/>
        <v>4.3.1 Özkaynak Yöntemine Göre Değerlenenler</v>
      </c>
      <c r="B45" s="452" t="s">
        <v>688</v>
      </c>
      <c r="C45" s="455" t="s">
        <v>681</v>
      </c>
      <c r="D45" s="456"/>
      <c r="E45" s="288">
        <f>ROUND(SUMIFS([1]MAP!F:F,[1]MAP!A:A,A45,[1]MAP!D:D,$E$9),0)</f>
        <v>0</v>
      </c>
      <c r="F45" s="288">
        <f>ROUND(SUMIFS([1]MAP!F:F,[1]MAP!A:A,A45,[1]MAP!D:D,$F$9),0)</f>
        <v>0</v>
      </c>
      <c r="G45" s="288">
        <f t="shared" si="1"/>
        <v>0</v>
      </c>
      <c r="H45" s="288">
        <f>ROUND(SUMIFS([1]MAP!G:G,[1]MAP!A:A,A45,[1]MAP!D:D,$E$9),0)</f>
        <v>0</v>
      </c>
      <c r="I45" s="288">
        <f>ROUND(SUMIFS([1]MAP!G:G,[1]MAP!A:A,A45,[1]MAP!D:D,$F$9),0)</f>
        <v>0</v>
      </c>
      <c r="J45" s="288">
        <f t="shared" si="2"/>
        <v>0</v>
      </c>
      <c r="O45" s="438"/>
      <c r="P45" s="438"/>
      <c r="Q45" s="438"/>
      <c r="Y45" s="149"/>
    </row>
    <row r="46" spans="1:25" x14ac:dyDescent="0.3">
      <c r="A46" s="435" t="str">
        <f t="shared" si="0"/>
        <v>4.3.2 Konsolide Edilmeyenler</v>
      </c>
      <c r="B46" s="452" t="s">
        <v>689</v>
      </c>
      <c r="C46" s="455" t="s">
        <v>682</v>
      </c>
      <c r="D46" s="377"/>
      <c r="E46" s="288">
        <f>ROUND(SUMIFS([1]MAP!F:F,[1]MAP!A:A,A46,[1]MAP!D:D,$E$9),0)</f>
        <v>0</v>
      </c>
      <c r="F46" s="288">
        <f>ROUND(SUMIFS([1]MAP!F:F,[1]MAP!A:A,A46,[1]MAP!D:D,$F$9),0)</f>
        <v>0</v>
      </c>
      <c r="G46" s="288">
        <f t="shared" si="1"/>
        <v>0</v>
      </c>
      <c r="H46" s="288">
        <f>ROUND(SUMIFS([1]MAP!G:G,[1]MAP!A:A,A46,[1]MAP!D:D,$E$9),0)</f>
        <v>0</v>
      </c>
      <c r="I46" s="288">
        <f>ROUND(SUMIFS([1]MAP!G:G,[1]MAP!A:A,A46,[1]MAP!D:D,$F$9),0)</f>
        <v>0</v>
      </c>
      <c r="J46" s="288">
        <f t="shared" si="2"/>
        <v>0</v>
      </c>
      <c r="O46" s="438"/>
      <c r="P46" s="438"/>
      <c r="Q46" s="438"/>
      <c r="Y46" s="149"/>
    </row>
    <row r="47" spans="1:25" x14ac:dyDescent="0.3">
      <c r="A47" s="435" t="str">
        <f t="shared" si="0"/>
        <v>V. MADDİ DURAN VARLIKLAR (Net)</v>
      </c>
      <c r="B47" s="445" t="s">
        <v>17</v>
      </c>
      <c r="C47" s="285" t="s">
        <v>690</v>
      </c>
      <c r="D47" s="377"/>
      <c r="E47" s="447">
        <f>ROUND(SUMIFS([1]MAP!F:F,[1]MAP!A:A,A47,[1]MAP!D:D,$E$9),0)</f>
        <v>13219</v>
      </c>
      <c r="F47" s="447">
        <f>ROUND(SUMIFS([1]MAP!F:F,[1]MAP!A:A,A47,[1]MAP!D:D,$F$9),0)</f>
        <v>0</v>
      </c>
      <c r="G47" s="447">
        <f t="shared" si="1"/>
        <v>13219</v>
      </c>
      <c r="H47" s="447">
        <f>ROUND(SUMIFS([1]MAP!G:G,[1]MAP!A:A,A47,[1]MAP!D:D,$E$9),0)</f>
        <v>2819</v>
      </c>
      <c r="I47" s="288">
        <f>ROUND(SUMIFS([1]MAP!G:G,[1]MAP!A:A,A47,[1]MAP!D:D,$F$9),0)</f>
        <v>0</v>
      </c>
      <c r="J47" s="447">
        <f t="shared" si="2"/>
        <v>2819</v>
      </c>
      <c r="O47" s="438"/>
      <c r="P47" s="438"/>
      <c r="Q47" s="438"/>
      <c r="Y47" s="149"/>
    </row>
    <row r="48" spans="1:25" x14ac:dyDescent="0.3">
      <c r="A48" s="435" t="str">
        <f t="shared" si="0"/>
        <v>VI. MADDİ OLMAYAN DURAN VARLIKLAR (Net)</v>
      </c>
      <c r="B48" s="443" t="s">
        <v>19</v>
      </c>
      <c r="C48" s="285" t="s">
        <v>691</v>
      </c>
      <c r="D48" s="377"/>
      <c r="E48" s="447">
        <f>+ROUND(SUM(E49:E50),0)</f>
        <v>594749</v>
      </c>
      <c r="F48" s="447">
        <f>+ROUND(SUM(F49:F50),0)</f>
        <v>0</v>
      </c>
      <c r="G48" s="447">
        <f t="shared" si="1"/>
        <v>594749</v>
      </c>
      <c r="H48" s="447">
        <f>+ROUND(SUM(H49:H50),0)</f>
        <v>1545</v>
      </c>
      <c r="I48" s="447">
        <f>+ROUND(SUM(I49:I50),0)</f>
        <v>0</v>
      </c>
      <c r="J48" s="447">
        <f t="shared" si="2"/>
        <v>1545</v>
      </c>
      <c r="O48" s="438"/>
      <c r="P48" s="438"/>
      <c r="Q48" s="438"/>
      <c r="Y48" s="149"/>
    </row>
    <row r="49" spans="1:25" x14ac:dyDescent="0.3">
      <c r="A49" s="435" t="str">
        <f t="shared" si="0"/>
        <v>6.1 Şerefiye</v>
      </c>
      <c r="B49" s="457" t="s">
        <v>21</v>
      </c>
      <c r="C49" s="458" t="s">
        <v>692</v>
      </c>
      <c r="D49" s="377"/>
      <c r="E49" s="288">
        <f>ROUND(SUMIFS([1]MAP!F:F,[1]MAP!A:A,A49,[1]MAP!D:D,$E$9),0)</f>
        <v>299100</v>
      </c>
      <c r="F49" s="288">
        <f>ROUND(SUMIFS([1]MAP!F:F,[1]MAP!A:A,A49,[1]MAP!D:D,$F$9),0)</f>
        <v>0</v>
      </c>
      <c r="G49" s="288">
        <f t="shared" si="1"/>
        <v>299100</v>
      </c>
      <c r="H49" s="288">
        <f>ROUND(SUMIFS([1]MAP!G:G,[1]MAP!A:A,A49,[1]MAP!D:D,$E$9),0)</f>
        <v>0</v>
      </c>
      <c r="I49" s="288">
        <f>ROUND(SUMIFS([1]MAP!G:G,[1]MAP!A:A,A49,[1]MAP!D:D,$F$9),0)</f>
        <v>0</v>
      </c>
      <c r="J49" s="288">
        <f t="shared" si="2"/>
        <v>0</v>
      </c>
      <c r="O49" s="438"/>
      <c r="P49" s="438"/>
      <c r="Q49" s="438"/>
      <c r="Y49" s="149"/>
    </row>
    <row r="50" spans="1:25" x14ac:dyDescent="0.3">
      <c r="A50" s="435" t="str">
        <f t="shared" si="0"/>
        <v>6.2 Diğer</v>
      </c>
      <c r="B50" s="457" t="s">
        <v>23</v>
      </c>
      <c r="C50" s="458" t="s">
        <v>228</v>
      </c>
      <c r="D50" s="377"/>
      <c r="E50" s="288">
        <f>ROUND(SUMIFS([1]MAP!F:F,[1]MAP!A:A,A50,[1]MAP!D:D,$E$9),0)</f>
        <v>295649</v>
      </c>
      <c r="F50" s="288">
        <f>ROUND(SUMIFS([1]MAP!F:F,[1]MAP!A:A,A50,[1]MAP!D:D,$F$9),0)</f>
        <v>0</v>
      </c>
      <c r="G50" s="288">
        <f t="shared" si="1"/>
        <v>295649</v>
      </c>
      <c r="H50" s="288">
        <f>ROUND(SUMIFS([1]MAP!G:G,[1]MAP!A:A,A50,[1]MAP!D:D,$E$9),0)</f>
        <v>1545</v>
      </c>
      <c r="I50" s="288">
        <f>ROUND(SUMIFS([1]MAP!G:G,[1]MAP!A:A,A50,[1]MAP!D:D,$F$9),0)</f>
        <v>0</v>
      </c>
      <c r="J50" s="288">
        <f t="shared" si="2"/>
        <v>1545</v>
      </c>
      <c r="O50" s="438"/>
      <c r="P50" s="438"/>
      <c r="Q50" s="438"/>
      <c r="Y50" s="149"/>
    </row>
    <row r="51" spans="1:25" x14ac:dyDescent="0.3">
      <c r="A51" s="435" t="str">
        <f t="shared" si="0"/>
        <v>VII. YATIRIM AMAÇLI GAYRİMENKULLER (Net)</v>
      </c>
      <c r="B51" s="444" t="s">
        <v>25</v>
      </c>
      <c r="C51" s="459" t="s">
        <v>693</v>
      </c>
      <c r="D51" s="377"/>
      <c r="E51" s="447">
        <f>ROUND(SUMIFS([1]MAP!F:F,[1]MAP!A:A,A51,[1]MAP!D:D,$E$9),0)</f>
        <v>0</v>
      </c>
      <c r="F51" s="447">
        <f>ROUND(SUMIFS([1]MAP!F:F,[1]MAP!A:A,A51,[1]MAP!D:D,$F$9),0)</f>
        <v>0</v>
      </c>
      <c r="G51" s="447">
        <f t="shared" si="1"/>
        <v>0</v>
      </c>
      <c r="H51" s="288">
        <f>ROUND(SUMIFS([1]MAP!G:G,[1]MAP!A:A,A51,[1]MAP!D:D,$E$9),0)</f>
        <v>0</v>
      </c>
      <c r="I51" s="288">
        <f>ROUND(SUMIFS([1]MAP!G:G,[1]MAP!A:A,A51,[1]MAP!D:D,$F$9),0)</f>
        <v>0</v>
      </c>
      <c r="J51" s="447">
        <f t="shared" si="2"/>
        <v>0</v>
      </c>
      <c r="O51" s="438"/>
      <c r="P51" s="438"/>
      <c r="Q51" s="438"/>
      <c r="Y51" s="149"/>
    </row>
    <row r="52" spans="1:25" x14ac:dyDescent="0.3">
      <c r="A52" s="435" t="str">
        <f t="shared" si="0"/>
        <v>VIII. CARİ VERGİ VARLIĞI</v>
      </c>
      <c r="B52" s="445" t="s">
        <v>27</v>
      </c>
      <c r="C52" s="285" t="s">
        <v>694</v>
      </c>
      <c r="D52" s="377"/>
      <c r="E52" s="447">
        <f>ROUND(SUMIFS([1]MAP!F:F,[1]MAP!A:A,A52,[1]MAP!D:D,$E$9),0)</f>
        <v>0</v>
      </c>
      <c r="F52" s="447">
        <f>ROUND(SUMIFS([1]MAP!F:F,[1]MAP!A:A,A52,[1]MAP!D:D,$F$9),0)</f>
        <v>0</v>
      </c>
      <c r="G52" s="447">
        <f t="shared" si="1"/>
        <v>0</v>
      </c>
      <c r="H52" s="288">
        <f>ROUND(SUMIFS([1]MAP!G:G,[1]MAP!A:A,A52,[1]MAP!D:D,$E$9),0)</f>
        <v>0</v>
      </c>
      <c r="I52" s="288">
        <f>ROUND(SUMIFS([1]MAP!G:G,[1]MAP!A:A,A52,[1]MAP!D:D,$F$9),0)</f>
        <v>0</v>
      </c>
      <c r="J52" s="447">
        <f t="shared" si="2"/>
        <v>0</v>
      </c>
      <c r="O52" s="438"/>
      <c r="P52" s="438"/>
      <c r="Q52" s="438"/>
      <c r="Y52" s="149"/>
    </row>
    <row r="53" spans="1:25" x14ac:dyDescent="0.3">
      <c r="A53" s="435" t="str">
        <f t="shared" si="0"/>
        <v>IX. ERTELENMİŞ VERGİ VARLIĞI</v>
      </c>
      <c r="B53" s="444" t="s">
        <v>39</v>
      </c>
      <c r="C53" s="285" t="s">
        <v>695</v>
      </c>
      <c r="D53" s="377"/>
      <c r="E53" s="447">
        <f>ROUND(SUMIFS([1]MAP!F:F,[1]MAP!A:A,A53,[1]MAP!D:D,$E$9),0)</f>
        <v>46382</v>
      </c>
      <c r="F53" s="447">
        <f>ROUND(SUMIFS([1]MAP!F:F,[1]MAP!A:A,A53,[1]MAP!D:D,$F$9),0)</f>
        <v>0</v>
      </c>
      <c r="G53" s="447">
        <f t="shared" si="1"/>
        <v>46382</v>
      </c>
      <c r="H53" s="447">
        <f>ROUND(SUMIFS([1]MAP!G:G,[1]MAP!A:A,A53,[1]MAP!D:D,$E$9),0)</f>
        <v>1547</v>
      </c>
      <c r="I53" s="288">
        <f>ROUND(SUMIFS([1]MAP!G:G,[1]MAP!A:A,A53,[1]MAP!D:D,$F$9),0)</f>
        <v>0</v>
      </c>
      <c r="J53" s="447">
        <f t="shared" si="2"/>
        <v>1547</v>
      </c>
      <c r="O53" s="438"/>
      <c r="P53" s="438"/>
      <c r="Q53" s="438"/>
      <c r="Y53" s="149"/>
    </row>
    <row r="54" spans="1:25" x14ac:dyDescent="0.3">
      <c r="A54" s="435" t="str">
        <f t="shared" si="0"/>
        <v>X. DİĞER AKTİFLER</v>
      </c>
      <c r="B54" s="444" t="s">
        <v>41</v>
      </c>
      <c r="C54" s="285" t="s">
        <v>696</v>
      </c>
      <c r="D54" s="377"/>
      <c r="E54" s="447">
        <f>ROUND(SUMIFS([1]MAP!F:F,[1]MAP!A:A,A54,[1]MAP!D:D,$E$9),0)-1</f>
        <v>99944</v>
      </c>
      <c r="F54" s="447">
        <f>ROUND(SUMIFS([1]MAP!F:F,[1]MAP!A:A,A54,[1]MAP!D:D,$F$9),0)</f>
        <v>2945</v>
      </c>
      <c r="G54" s="447">
        <f t="shared" si="1"/>
        <v>102889</v>
      </c>
      <c r="H54" s="447">
        <f>ROUND(SUMIFS([1]MAP!G:G,[1]MAP!A:A,A54,[1]MAP!D:D,$E$9),0)+1</f>
        <v>270</v>
      </c>
      <c r="I54" s="288">
        <f>ROUND(SUMIFS([1]MAP!G:G,[1]MAP!A:A,A54,[1]MAP!D:D,$F$9),0)</f>
        <v>0</v>
      </c>
      <c r="J54" s="447">
        <f t="shared" si="2"/>
        <v>270</v>
      </c>
      <c r="O54" s="438"/>
      <c r="P54" s="438"/>
      <c r="Q54" s="438"/>
      <c r="Y54" s="149"/>
    </row>
    <row r="55" spans="1:25" x14ac:dyDescent="0.3">
      <c r="A55" s="234"/>
      <c r="B55" s="25"/>
      <c r="C55" s="378"/>
      <c r="D55" s="377"/>
      <c r="E55" s="288"/>
      <c r="F55" s="288"/>
      <c r="G55" s="288"/>
      <c r="H55" s="288"/>
      <c r="I55" s="288"/>
      <c r="J55" s="288"/>
      <c r="O55" s="438"/>
      <c r="P55" s="438"/>
      <c r="Q55" s="438"/>
      <c r="Y55" s="149"/>
    </row>
    <row r="56" spans="1:25" x14ac:dyDescent="0.3">
      <c r="A56" s="306"/>
      <c r="B56" s="460"/>
      <c r="C56" s="461" t="s">
        <v>697</v>
      </c>
      <c r="D56" s="462"/>
      <c r="E56" s="463">
        <f>+ROUND((E10+E26+E34+E37+E47+E48+E51+E52+E53+E54),0)</f>
        <v>2025987</v>
      </c>
      <c r="F56" s="463">
        <f>+ROUND((F10+F26+F34+F37+F47+F48+F51+F52+F53+F54),0)</f>
        <v>331184</v>
      </c>
      <c r="G56" s="463">
        <f t="shared" si="1"/>
        <v>2357171</v>
      </c>
      <c r="H56" s="463">
        <f>+ROUND((H10+H26+H34+H37+H47+H48+H51+H52+H53+H54),0)</f>
        <v>1513102</v>
      </c>
      <c r="I56" s="463">
        <f>+ROUND((I10+I26+I34+I37+I47+I48+I51+I52+I53+I54),0)</f>
        <v>0</v>
      </c>
      <c r="J56" s="463">
        <f>+ROUND((H56+I56),0)</f>
        <v>1513102</v>
      </c>
      <c r="O56" s="438"/>
      <c r="P56" s="438"/>
      <c r="Q56" s="438"/>
    </row>
    <row r="57" spans="1:25" ht="16.2" x14ac:dyDescent="0.35">
      <c r="A57" s="5"/>
      <c r="B57" s="5"/>
      <c r="C57" s="464"/>
      <c r="D57" s="445"/>
      <c r="E57" s="445"/>
      <c r="F57" s="445"/>
      <c r="G57" s="445"/>
      <c r="H57" s="445"/>
      <c r="I57" s="445"/>
      <c r="J57" s="445"/>
    </row>
    <row r="58" spans="1:25" x14ac:dyDescent="0.3">
      <c r="B58" s="5"/>
      <c r="C58" s="465"/>
    </row>
    <row r="59" spans="1:25" x14ac:dyDescent="0.3">
      <c r="D59" s="4" t="s">
        <v>698</v>
      </c>
      <c r="E59" s="466"/>
      <c r="F59" s="466"/>
      <c r="G59" s="466">
        <f>+G56-[1]y!G53</f>
        <v>0</v>
      </c>
      <c r="J59" s="466">
        <f>+J56-[1]y!J53</f>
        <v>0</v>
      </c>
    </row>
    <row r="60" spans="1:25" x14ac:dyDescent="0.3">
      <c r="B60" s="5"/>
      <c r="C60" s="5"/>
      <c r="E60" s="466"/>
    </row>
    <row r="61" spans="1:25" x14ac:dyDescent="0.3">
      <c r="B61" s="5"/>
      <c r="C61" s="5"/>
    </row>
    <row r="62" spans="1:25" x14ac:dyDescent="0.3">
      <c r="B62" s="5"/>
      <c r="C62" s="5"/>
    </row>
    <row r="63" spans="1:25" x14ac:dyDescent="0.3">
      <c r="B63" s="5"/>
      <c r="C63" s="5"/>
    </row>
    <row r="64" spans="1:25" x14ac:dyDescent="0.3">
      <c r="B64" s="5"/>
      <c r="C64" s="5"/>
    </row>
    <row r="65" spans="2:3" x14ac:dyDescent="0.3">
      <c r="B65" s="5"/>
      <c r="C65" s="5"/>
    </row>
    <row r="66" spans="2:3" x14ac:dyDescent="0.3">
      <c r="B66" s="5"/>
      <c r="C66" s="5"/>
    </row>
  </sheetData>
  <mergeCells count="3">
    <mergeCell ref="B3:J3"/>
    <mergeCell ref="L4:Q4"/>
    <mergeCell ref="E5:J6"/>
  </mergeCells>
  <pageMargins left="0.94488188976377963" right="0.94488188976377963" top="0.98425196850393704" bottom="0.98425196850393704" header="0.51181102362204722" footer="0.51181102362204722"/>
  <pageSetup paperSize="9" scale="3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95D4E-C515-469B-A835-7477B25045DE}">
  <sheetPr>
    <tabColor rgb="FF92D050"/>
  </sheetPr>
  <dimension ref="A1:X79"/>
  <sheetViews>
    <sheetView showGridLines="0" topLeftCell="A34" zoomScale="70" zoomScaleNormal="70" zoomScaleSheetLayoutView="55" workbookViewId="0">
      <selection activeCell="C25" sqref="C25"/>
    </sheetView>
  </sheetViews>
  <sheetFormatPr defaultColWidth="9.109375" defaultRowHeight="15.6" x14ac:dyDescent="0.3"/>
  <cols>
    <col min="1" max="1" width="3.6640625" style="1" customWidth="1"/>
    <col min="2" max="2" width="9.109375" style="2"/>
    <col min="3" max="3" width="110.109375" style="2" customWidth="1"/>
    <col min="4" max="4" width="8.44140625" style="3" customWidth="1"/>
    <col min="5" max="5" width="17" style="4" bestFit="1" customWidth="1"/>
    <col min="6" max="6" width="16.44140625" style="5" bestFit="1" customWidth="1"/>
    <col min="7" max="7" width="17" style="4" bestFit="1" customWidth="1"/>
    <col min="8" max="8" width="16.6640625" style="4" bestFit="1" customWidth="1"/>
    <col min="9" max="9" width="19.6640625" style="4" bestFit="1" customWidth="1"/>
    <col min="10" max="10" width="16.6640625" style="4" bestFit="1" customWidth="1"/>
    <col min="11" max="11" width="9.6640625" style="2" bestFit="1" customWidth="1"/>
    <col min="12" max="12" width="9.109375" style="2"/>
    <col min="13" max="13" width="16.109375" style="2" bestFit="1" customWidth="1"/>
    <col min="14" max="14" width="9.109375" style="2"/>
    <col min="15" max="15" width="11.5546875" style="2" bestFit="1" customWidth="1"/>
    <col min="16" max="17" width="10.109375" style="2" bestFit="1" customWidth="1"/>
    <col min="18" max="16384" width="9.109375" style="2"/>
  </cols>
  <sheetData>
    <row r="1" spans="1:17" x14ac:dyDescent="0.3">
      <c r="J1" s="6"/>
    </row>
    <row r="2" spans="1:17" ht="9.9" customHeight="1" x14ac:dyDescent="0.3">
      <c r="A2" s="7"/>
      <c r="B2" s="8"/>
      <c r="C2" s="8"/>
      <c r="D2" s="9"/>
      <c r="E2" s="8"/>
      <c r="F2" s="10"/>
      <c r="G2" s="8"/>
      <c r="H2" s="8"/>
      <c r="I2" s="8"/>
      <c r="J2" s="11"/>
    </row>
    <row r="3" spans="1:17" ht="15.75" customHeight="1" x14ac:dyDescent="0.3">
      <c r="A3" s="12"/>
      <c r="B3" s="391" t="s">
        <v>0</v>
      </c>
      <c r="C3" s="391"/>
      <c r="D3" s="391"/>
      <c r="E3" s="391"/>
      <c r="F3" s="391"/>
      <c r="G3" s="391"/>
      <c r="H3" s="391"/>
      <c r="I3" s="391"/>
      <c r="J3" s="392"/>
    </row>
    <row r="4" spans="1:17" ht="9.9" customHeight="1" x14ac:dyDescent="0.3">
      <c r="A4" s="12"/>
      <c r="B4" s="5"/>
      <c r="C4" s="5"/>
      <c r="D4" s="13"/>
      <c r="E4" s="5"/>
      <c r="G4" s="14"/>
      <c r="H4" s="14"/>
      <c r="I4" s="14"/>
      <c r="J4" s="15"/>
    </row>
    <row r="5" spans="1:17" ht="9.9" customHeight="1" x14ac:dyDescent="0.3">
      <c r="A5" s="16"/>
      <c r="B5" s="17"/>
      <c r="C5" s="17"/>
      <c r="D5" s="18"/>
      <c r="E5" s="393" t="s">
        <v>1</v>
      </c>
      <c r="F5" s="394"/>
      <c r="G5" s="394"/>
      <c r="H5" s="394"/>
      <c r="I5" s="394"/>
      <c r="J5" s="395"/>
    </row>
    <row r="6" spans="1:17" ht="15.75" customHeight="1" x14ac:dyDescent="0.3">
      <c r="A6" s="12"/>
      <c r="B6" s="5"/>
      <c r="C6" s="5"/>
      <c r="D6" s="19"/>
      <c r="E6" s="396"/>
      <c r="F6" s="397"/>
      <c r="G6" s="397"/>
      <c r="H6" s="397"/>
      <c r="I6" s="397"/>
      <c r="J6" s="398"/>
    </row>
    <row r="7" spans="1:17" ht="15.75" customHeight="1" x14ac:dyDescent="0.3">
      <c r="A7" s="12"/>
      <c r="B7" s="5"/>
      <c r="C7" s="5"/>
      <c r="D7" s="19"/>
      <c r="E7" s="20"/>
      <c r="F7" s="21" t="s">
        <v>2</v>
      </c>
      <c r="G7" s="22"/>
      <c r="H7" s="23"/>
      <c r="I7" s="21" t="s">
        <v>3</v>
      </c>
      <c r="J7" s="24"/>
    </row>
    <row r="8" spans="1:17" ht="18.75" customHeight="1" x14ac:dyDescent="0.3">
      <c r="A8" s="12"/>
      <c r="B8" s="5"/>
      <c r="C8" s="25" t="s">
        <v>4</v>
      </c>
      <c r="D8" s="19" t="s">
        <v>5</v>
      </c>
      <c r="E8" s="26"/>
      <c r="F8" s="27" t="s">
        <v>92</v>
      </c>
      <c r="G8" s="28"/>
      <c r="H8" s="27"/>
      <c r="I8" s="27" t="s">
        <v>93</v>
      </c>
      <c r="J8" s="29"/>
    </row>
    <row r="9" spans="1:17" x14ac:dyDescent="0.3">
      <c r="A9" s="12"/>
      <c r="B9" s="5"/>
      <c r="C9" s="5"/>
      <c r="D9" s="19"/>
      <c r="E9" s="30" t="s">
        <v>6</v>
      </c>
      <c r="F9" s="31" t="s">
        <v>7</v>
      </c>
      <c r="G9" s="31" t="s">
        <v>8</v>
      </c>
      <c r="H9" s="31" t="s">
        <v>6</v>
      </c>
      <c r="I9" s="31" t="s">
        <v>7</v>
      </c>
      <c r="J9" s="32" t="s">
        <v>8</v>
      </c>
    </row>
    <row r="10" spans="1:17" s="40" customFormat="1" x14ac:dyDescent="0.3">
      <c r="A10" s="33" t="s">
        <v>94</v>
      </c>
      <c r="B10" s="34" t="s">
        <v>9</v>
      </c>
      <c r="C10" s="34" t="s">
        <v>10</v>
      </c>
      <c r="D10" s="35"/>
      <c r="E10" s="36">
        <v>60</v>
      </c>
      <c r="F10" s="37">
        <v>294382</v>
      </c>
      <c r="G10" s="37">
        <v>294442</v>
      </c>
      <c r="H10" s="38">
        <v>0</v>
      </c>
      <c r="I10" s="38">
        <v>0</v>
      </c>
      <c r="J10" s="39">
        <v>0</v>
      </c>
      <c r="O10" s="41"/>
      <c r="P10" s="41"/>
      <c r="Q10" s="41"/>
    </row>
    <row r="11" spans="1:17" s="40" customFormat="1" x14ac:dyDescent="0.3">
      <c r="A11" s="42" t="s">
        <v>95</v>
      </c>
      <c r="B11" s="43" t="s">
        <v>11</v>
      </c>
      <c r="C11" s="44" t="s">
        <v>12</v>
      </c>
      <c r="D11" s="45"/>
      <c r="E11" s="36">
        <v>0</v>
      </c>
      <c r="F11" s="37">
        <v>0</v>
      </c>
      <c r="G11" s="37">
        <v>0</v>
      </c>
      <c r="H11" s="46">
        <v>0</v>
      </c>
      <c r="I11" s="46">
        <v>0</v>
      </c>
      <c r="J11" s="47">
        <v>0</v>
      </c>
      <c r="O11" s="41"/>
      <c r="P11" s="41"/>
      <c r="Q11" s="41"/>
    </row>
    <row r="12" spans="1:17" s="40" customFormat="1" x14ac:dyDescent="0.3">
      <c r="A12" s="42" t="s">
        <v>96</v>
      </c>
      <c r="B12" s="43" t="s">
        <v>13</v>
      </c>
      <c r="C12" s="44" t="s">
        <v>14</v>
      </c>
      <c r="D12" s="45"/>
      <c r="E12" s="36">
        <v>0</v>
      </c>
      <c r="F12" s="37">
        <v>0</v>
      </c>
      <c r="G12" s="37">
        <v>0</v>
      </c>
      <c r="H12" s="46">
        <v>0</v>
      </c>
      <c r="I12" s="46">
        <v>0</v>
      </c>
      <c r="J12" s="47">
        <v>0</v>
      </c>
      <c r="O12" s="41"/>
      <c r="P12" s="41"/>
      <c r="Q12" s="41"/>
    </row>
    <row r="13" spans="1:17" s="40" customFormat="1" x14ac:dyDescent="0.3">
      <c r="A13" s="42" t="s">
        <v>97</v>
      </c>
      <c r="B13" s="48" t="s">
        <v>15</v>
      </c>
      <c r="C13" s="49" t="s">
        <v>16</v>
      </c>
      <c r="D13" s="50"/>
      <c r="E13" s="51">
        <v>0</v>
      </c>
      <c r="F13" s="38">
        <v>0</v>
      </c>
      <c r="G13" s="37">
        <v>0</v>
      </c>
      <c r="H13" s="38">
        <v>0</v>
      </c>
      <c r="I13" s="38">
        <v>0</v>
      </c>
      <c r="J13" s="39">
        <v>0</v>
      </c>
      <c r="O13" s="41"/>
      <c r="P13" s="41"/>
      <c r="Q13" s="41"/>
    </row>
    <row r="14" spans="1:17" s="40" customFormat="1" x14ac:dyDescent="0.3">
      <c r="A14" s="42" t="s">
        <v>98</v>
      </c>
      <c r="B14" s="52" t="s">
        <v>17</v>
      </c>
      <c r="C14" s="53" t="s">
        <v>18</v>
      </c>
      <c r="D14" s="54"/>
      <c r="E14" s="51">
        <v>0</v>
      </c>
      <c r="F14" s="38">
        <v>0</v>
      </c>
      <c r="G14" s="38">
        <v>0</v>
      </c>
      <c r="H14" s="38">
        <v>0</v>
      </c>
      <c r="I14" s="38">
        <v>0</v>
      </c>
      <c r="J14" s="39">
        <v>0</v>
      </c>
      <c r="L14" s="2"/>
      <c r="O14" s="41"/>
      <c r="P14" s="41"/>
      <c r="Q14" s="41"/>
    </row>
    <row r="15" spans="1:17" s="40" customFormat="1" x14ac:dyDescent="0.3">
      <c r="A15" s="42" t="s">
        <v>99</v>
      </c>
      <c r="B15" s="55" t="s">
        <v>19</v>
      </c>
      <c r="C15" s="55" t="s">
        <v>20</v>
      </c>
      <c r="D15" s="54"/>
      <c r="E15" s="51">
        <v>0</v>
      </c>
      <c r="F15" s="38">
        <v>0</v>
      </c>
      <c r="G15" s="38">
        <v>0</v>
      </c>
      <c r="H15" s="38">
        <v>0</v>
      </c>
      <c r="I15" s="38">
        <v>0</v>
      </c>
      <c r="J15" s="39">
        <v>0</v>
      </c>
      <c r="L15" s="2"/>
      <c r="O15" s="41"/>
      <c r="P15" s="41"/>
      <c r="Q15" s="41"/>
    </row>
    <row r="16" spans="1:17" s="40" customFormat="1" x14ac:dyDescent="0.3">
      <c r="A16" s="42" t="s">
        <v>100</v>
      </c>
      <c r="B16" s="56" t="s">
        <v>21</v>
      </c>
      <c r="C16" s="57" t="s">
        <v>22</v>
      </c>
      <c r="D16" s="50"/>
      <c r="E16" s="58">
        <v>0</v>
      </c>
      <c r="F16" s="59">
        <v>0</v>
      </c>
      <c r="G16" s="59">
        <v>0</v>
      </c>
      <c r="H16" s="38">
        <v>0</v>
      </c>
      <c r="I16" s="38">
        <v>0</v>
      </c>
      <c r="J16" s="39">
        <v>0</v>
      </c>
      <c r="L16" s="2"/>
      <c r="O16" s="41"/>
      <c r="P16" s="41"/>
      <c r="Q16" s="41"/>
    </row>
    <row r="17" spans="1:17" s="40" customFormat="1" x14ac:dyDescent="0.3">
      <c r="A17" s="42" t="s">
        <v>101</v>
      </c>
      <c r="B17" s="56" t="s">
        <v>23</v>
      </c>
      <c r="C17" s="57" t="s">
        <v>24</v>
      </c>
      <c r="D17" s="50"/>
      <c r="E17" s="58">
        <v>0</v>
      </c>
      <c r="F17" s="59">
        <v>0</v>
      </c>
      <c r="G17" s="59">
        <v>0</v>
      </c>
      <c r="H17" s="46">
        <v>0</v>
      </c>
      <c r="I17" s="46">
        <v>0</v>
      </c>
      <c r="J17" s="47">
        <v>0</v>
      </c>
      <c r="O17" s="41"/>
      <c r="P17" s="41"/>
      <c r="Q17" s="41"/>
    </row>
    <row r="18" spans="1:17" s="40" customFormat="1" x14ac:dyDescent="0.3">
      <c r="A18" s="42" t="s">
        <v>102</v>
      </c>
      <c r="B18" s="55" t="s">
        <v>25</v>
      </c>
      <c r="C18" s="49" t="s">
        <v>26</v>
      </c>
      <c r="D18" s="50"/>
      <c r="E18" s="60">
        <v>5765</v>
      </c>
      <c r="F18" s="46">
        <v>0</v>
      </c>
      <c r="G18" s="46">
        <v>5765</v>
      </c>
      <c r="H18" s="46">
        <v>0</v>
      </c>
      <c r="I18" s="46">
        <v>0</v>
      </c>
      <c r="J18" s="47">
        <v>0</v>
      </c>
      <c r="O18" s="41"/>
      <c r="P18" s="41"/>
      <c r="Q18" s="41"/>
    </row>
    <row r="19" spans="1:17" s="40" customFormat="1" x14ac:dyDescent="0.3">
      <c r="A19" s="42" t="s">
        <v>103</v>
      </c>
      <c r="B19" s="55" t="s">
        <v>27</v>
      </c>
      <c r="C19" s="49" t="s">
        <v>28</v>
      </c>
      <c r="D19" s="50"/>
      <c r="E19" s="36">
        <v>50665</v>
      </c>
      <c r="F19" s="46">
        <v>0</v>
      </c>
      <c r="G19" s="46">
        <v>50665</v>
      </c>
      <c r="H19" s="46">
        <v>4164</v>
      </c>
      <c r="I19" s="46">
        <v>0</v>
      </c>
      <c r="J19" s="47">
        <v>4164</v>
      </c>
      <c r="O19" s="41"/>
      <c r="P19" s="41"/>
      <c r="Q19" s="41"/>
    </row>
    <row r="20" spans="1:17" x14ac:dyDescent="0.3">
      <c r="A20" s="61" t="s">
        <v>104</v>
      </c>
      <c r="B20" s="62" t="s">
        <v>29</v>
      </c>
      <c r="C20" s="63" t="s">
        <v>30</v>
      </c>
      <c r="D20" s="50"/>
      <c r="E20" s="58">
        <v>0</v>
      </c>
      <c r="F20" s="59">
        <v>0</v>
      </c>
      <c r="G20" s="59">
        <v>0</v>
      </c>
      <c r="H20" s="46">
        <v>0</v>
      </c>
      <c r="I20" s="46">
        <v>0</v>
      </c>
      <c r="J20" s="47">
        <v>0</v>
      </c>
      <c r="K20" s="40"/>
      <c r="L20" s="40"/>
      <c r="O20" s="41"/>
      <c r="P20" s="41"/>
      <c r="Q20" s="41"/>
    </row>
    <row r="21" spans="1:17" x14ac:dyDescent="0.3">
      <c r="A21" s="61" t="s">
        <v>105</v>
      </c>
      <c r="B21" s="62" t="s">
        <v>31</v>
      </c>
      <c r="C21" s="63" t="s">
        <v>32</v>
      </c>
      <c r="D21" s="19"/>
      <c r="E21" s="58">
        <v>0</v>
      </c>
      <c r="F21" s="59">
        <v>0</v>
      </c>
      <c r="G21" s="59">
        <v>0</v>
      </c>
      <c r="H21" s="46">
        <v>0</v>
      </c>
      <c r="I21" s="46">
        <v>0</v>
      </c>
      <c r="J21" s="47">
        <v>0</v>
      </c>
      <c r="K21" s="40"/>
      <c r="L21" s="40"/>
      <c r="O21" s="41"/>
      <c r="P21" s="41"/>
      <c r="Q21" s="41"/>
    </row>
    <row r="22" spans="1:17" x14ac:dyDescent="0.3">
      <c r="A22" s="61" t="s">
        <v>106</v>
      </c>
      <c r="B22" s="62" t="s">
        <v>33</v>
      </c>
      <c r="C22" s="64" t="s">
        <v>34</v>
      </c>
      <c r="D22" s="19"/>
      <c r="E22" s="58">
        <v>5224</v>
      </c>
      <c r="F22" s="59">
        <v>0</v>
      </c>
      <c r="G22" s="59">
        <v>5224</v>
      </c>
      <c r="H22" s="59">
        <v>8</v>
      </c>
      <c r="I22" s="59">
        <v>0</v>
      </c>
      <c r="J22" s="65">
        <v>8</v>
      </c>
      <c r="K22" s="40"/>
      <c r="L22" s="40"/>
      <c r="O22" s="41"/>
      <c r="P22" s="41"/>
      <c r="Q22" s="41"/>
    </row>
    <row r="23" spans="1:17" x14ac:dyDescent="0.3">
      <c r="A23" s="61" t="s">
        <v>107</v>
      </c>
      <c r="B23" s="62" t="s">
        <v>35</v>
      </c>
      <c r="C23" s="64" t="s">
        <v>36</v>
      </c>
      <c r="D23" s="19"/>
      <c r="E23" s="58">
        <v>0</v>
      </c>
      <c r="F23" s="59">
        <v>0</v>
      </c>
      <c r="G23" s="59">
        <v>0</v>
      </c>
      <c r="H23" s="46">
        <v>0</v>
      </c>
      <c r="I23" s="46">
        <v>0</v>
      </c>
      <c r="J23" s="47">
        <v>0</v>
      </c>
      <c r="K23" s="40"/>
      <c r="L23" s="40"/>
      <c r="O23" s="41"/>
      <c r="P23" s="41"/>
      <c r="Q23" s="41"/>
    </row>
    <row r="24" spans="1:17" x14ac:dyDescent="0.3">
      <c r="A24" s="61" t="s">
        <v>108</v>
      </c>
      <c r="B24" s="62" t="s">
        <v>37</v>
      </c>
      <c r="C24" s="64" t="s">
        <v>38</v>
      </c>
      <c r="D24" s="19"/>
      <c r="E24" s="58">
        <v>45441</v>
      </c>
      <c r="F24" s="59">
        <v>0</v>
      </c>
      <c r="G24" s="59">
        <v>45441</v>
      </c>
      <c r="H24" s="46">
        <v>4156</v>
      </c>
      <c r="I24" s="46">
        <v>0</v>
      </c>
      <c r="J24" s="47">
        <v>4156</v>
      </c>
      <c r="K24" s="40"/>
      <c r="L24" s="40"/>
      <c r="O24" s="41"/>
      <c r="P24" s="41"/>
      <c r="Q24" s="41"/>
    </row>
    <row r="25" spans="1:17" x14ac:dyDescent="0.3">
      <c r="A25" s="61" t="s">
        <v>109</v>
      </c>
      <c r="B25" s="66" t="s">
        <v>39</v>
      </c>
      <c r="C25" s="66" t="s">
        <v>40</v>
      </c>
      <c r="D25" s="50"/>
      <c r="E25" s="60">
        <v>14701</v>
      </c>
      <c r="F25" s="46">
        <v>0</v>
      </c>
      <c r="G25" s="46">
        <v>14701</v>
      </c>
      <c r="H25" s="46">
        <v>200</v>
      </c>
      <c r="I25" s="46">
        <v>0</v>
      </c>
      <c r="J25" s="47">
        <v>200</v>
      </c>
      <c r="K25" s="40"/>
      <c r="L25" s="40"/>
      <c r="O25" s="41"/>
      <c r="P25" s="41"/>
      <c r="Q25" s="41"/>
    </row>
    <row r="26" spans="1:17" x14ac:dyDescent="0.3">
      <c r="A26" s="61" t="s">
        <v>110</v>
      </c>
      <c r="B26" s="66" t="s">
        <v>41</v>
      </c>
      <c r="C26" s="66" t="s">
        <v>42</v>
      </c>
      <c r="D26" s="50"/>
      <c r="E26" s="60">
        <v>0</v>
      </c>
      <c r="F26" s="46">
        <v>0</v>
      </c>
      <c r="G26" s="46">
        <v>0</v>
      </c>
      <c r="H26" s="46">
        <v>0</v>
      </c>
      <c r="I26" s="46">
        <v>0</v>
      </c>
      <c r="J26" s="47">
        <v>0</v>
      </c>
      <c r="K26" s="40"/>
      <c r="L26" s="40"/>
      <c r="O26" s="41"/>
      <c r="P26" s="41"/>
      <c r="Q26" s="41"/>
    </row>
    <row r="27" spans="1:17" x14ac:dyDescent="0.3">
      <c r="A27" s="61" t="s">
        <v>111</v>
      </c>
      <c r="B27" s="66" t="s">
        <v>43</v>
      </c>
      <c r="C27" s="399" t="s">
        <v>44</v>
      </c>
      <c r="D27" s="50"/>
      <c r="E27" s="51">
        <v>0</v>
      </c>
      <c r="F27" s="38">
        <v>0</v>
      </c>
      <c r="G27" s="38">
        <v>0</v>
      </c>
      <c r="H27" s="38">
        <v>0</v>
      </c>
      <c r="I27" s="38">
        <v>0</v>
      </c>
      <c r="J27" s="39">
        <v>0</v>
      </c>
      <c r="K27" s="40"/>
      <c r="L27" s="40"/>
      <c r="O27" s="41"/>
      <c r="P27" s="41"/>
      <c r="Q27" s="41"/>
    </row>
    <row r="28" spans="1:17" x14ac:dyDescent="0.3">
      <c r="A28" s="61"/>
      <c r="B28" s="66"/>
      <c r="C28" s="399"/>
      <c r="D28" s="50"/>
      <c r="E28" s="51">
        <v>0</v>
      </c>
      <c r="F28" s="38">
        <v>0</v>
      </c>
      <c r="G28" s="38">
        <v>0</v>
      </c>
      <c r="H28" s="38">
        <v>0</v>
      </c>
      <c r="I28" s="38">
        <v>0</v>
      </c>
      <c r="J28" s="39">
        <v>0</v>
      </c>
      <c r="O28" s="41"/>
      <c r="P28" s="41"/>
      <c r="Q28" s="41"/>
    </row>
    <row r="29" spans="1:17" x14ac:dyDescent="0.3">
      <c r="A29" s="61" t="s">
        <v>112</v>
      </c>
      <c r="B29" s="67" t="s">
        <v>45</v>
      </c>
      <c r="C29" s="68" t="s">
        <v>46</v>
      </c>
      <c r="D29" s="50"/>
      <c r="E29" s="58">
        <v>0</v>
      </c>
      <c r="F29" s="59">
        <v>0</v>
      </c>
      <c r="G29" s="59">
        <v>0</v>
      </c>
      <c r="H29" s="38">
        <v>0</v>
      </c>
      <c r="I29" s="38">
        <v>0</v>
      </c>
      <c r="J29" s="39">
        <v>0</v>
      </c>
      <c r="K29" s="40"/>
      <c r="O29" s="41"/>
      <c r="P29" s="41"/>
      <c r="Q29" s="41"/>
    </row>
    <row r="30" spans="1:17" x14ac:dyDescent="0.3">
      <c r="A30" s="61" t="s">
        <v>113</v>
      </c>
      <c r="B30" s="67" t="s">
        <v>47</v>
      </c>
      <c r="C30" s="68" t="s">
        <v>48</v>
      </c>
      <c r="D30" s="50"/>
      <c r="E30" s="58">
        <v>0</v>
      </c>
      <c r="F30" s="59">
        <v>0</v>
      </c>
      <c r="G30" s="59">
        <v>0</v>
      </c>
      <c r="H30" s="38">
        <v>0</v>
      </c>
      <c r="I30" s="38">
        <v>0</v>
      </c>
      <c r="J30" s="39">
        <v>0</v>
      </c>
      <c r="K30" s="40"/>
      <c r="O30" s="41"/>
      <c r="P30" s="41"/>
      <c r="Q30" s="41"/>
    </row>
    <row r="31" spans="1:17" x14ac:dyDescent="0.3">
      <c r="A31" s="61" t="s">
        <v>114</v>
      </c>
      <c r="B31" s="66" t="s">
        <v>49</v>
      </c>
      <c r="C31" s="66" t="s">
        <v>50</v>
      </c>
      <c r="D31" s="50"/>
      <c r="E31" s="51">
        <v>0</v>
      </c>
      <c r="F31" s="46">
        <v>0</v>
      </c>
      <c r="G31" s="46">
        <v>0</v>
      </c>
      <c r="H31" s="46">
        <v>0</v>
      </c>
      <c r="I31" s="46">
        <v>0</v>
      </c>
      <c r="J31" s="47">
        <v>0</v>
      </c>
      <c r="K31" s="40"/>
      <c r="O31" s="41"/>
      <c r="P31" s="41"/>
      <c r="Q31" s="41"/>
    </row>
    <row r="32" spans="1:17" x14ac:dyDescent="0.3">
      <c r="A32" s="61" t="s">
        <v>115</v>
      </c>
      <c r="B32" s="67" t="s">
        <v>51</v>
      </c>
      <c r="C32" s="69" t="s">
        <v>52</v>
      </c>
      <c r="D32" s="50"/>
      <c r="E32" s="58">
        <v>0</v>
      </c>
      <c r="F32" s="59">
        <v>0</v>
      </c>
      <c r="G32" s="59">
        <v>0</v>
      </c>
      <c r="H32" s="46">
        <v>0</v>
      </c>
      <c r="I32" s="46">
        <v>0</v>
      </c>
      <c r="J32" s="47">
        <v>0</v>
      </c>
      <c r="K32" s="40"/>
      <c r="O32" s="41"/>
      <c r="P32" s="41"/>
      <c r="Q32" s="41"/>
    </row>
    <row r="33" spans="1:17" x14ac:dyDescent="0.3">
      <c r="A33" s="61" t="s">
        <v>116</v>
      </c>
      <c r="B33" s="67" t="s">
        <v>53</v>
      </c>
      <c r="C33" s="69" t="s">
        <v>54</v>
      </c>
      <c r="D33" s="50"/>
      <c r="E33" s="58">
        <v>0</v>
      </c>
      <c r="F33" s="59">
        <v>0</v>
      </c>
      <c r="G33" s="59">
        <v>0</v>
      </c>
      <c r="H33" s="46">
        <v>0</v>
      </c>
      <c r="I33" s="46">
        <v>0</v>
      </c>
      <c r="J33" s="47">
        <v>0</v>
      </c>
      <c r="K33" s="40"/>
      <c r="O33" s="41"/>
      <c r="P33" s="41"/>
      <c r="Q33" s="41"/>
    </row>
    <row r="34" spans="1:17" x14ac:dyDescent="0.3">
      <c r="A34" s="61" t="s">
        <v>117</v>
      </c>
      <c r="B34" s="48" t="s">
        <v>55</v>
      </c>
      <c r="C34" s="70" t="s">
        <v>56</v>
      </c>
      <c r="D34" s="50"/>
      <c r="E34" s="60">
        <v>290357</v>
      </c>
      <c r="F34" s="46">
        <v>32718</v>
      </c>
      <c r="G34" s="46">
        <v>323075</v>
      </c>
      <c r="H34" s="46">
        <v>10614</v>
      </c>
      <c r="I34" s="46">
        <v>0</v>
      </c>
      <c r="J34" s="47">
        <v>10614</v>
      </c>
      <c r="K34" s="40"/>
      <c r="O34" s="41"/>
      <c r="P34" s="41"/>
      <c r="Q34" s="41"/>
    </row>
    <row r="35" spans="1:17" x14ac:dyDescent="0.3">
      <c r="A35" s="61" t="s">
        <v>118</v>
      </c>
      <c r="B35" s="66" t="s">
        <v>57</v>
      </c>
      <c r="C35" s="66" t="s">
        <v>58</v>
      </c>
      <c r="D35" s="50"/>
      <c r="E35" s="51">
        <v>1668523</v>
      </c>
      <c r="F35" s="38">
        <v>0</v>
      </c>
      <c r="G35" s="38">
        <v>1668523</v>
      </c>
      <c r="H35" s="38">
        <v>1498124</v>
      </c>
      <c r="I35" s="38">
        <v>0</v>
      </c>
      <c r="J35" s="39">
        <v>1498124</v>
      </c>
      <c r="K35" s="40"/>
      <c r="M35" s="71"/>
      <c r="O35" s="41"/>
      <c r="P35" s="41"/>
      <c r="Q35" s="41"/>
    </row>
    <row r="36" spans="1:17" x14ac:dyDescent="0.3">
      <c r="A36" s="61" t="s">
        <v>119</v>
      </c>
      <c r="B36" s="62" t="s">
        <v>59</v>
      </c>
      <c r="C36" s="64" t="s">
        <v>60</v>
      </c>
      <c r="D36" s="19"/>
      <c r="E36" s="58">
        <v>1500000</v>
      </c>
      <c r="F36" s="59">
        <v>0</v>
      </c>
      <c r="G36" s="59">
        <v>1500000</v>
      </c>
      <c r="H36" s="59">
        <v>1500000</v>
      </c>
      <c r="I36" s="59">
        <v>0</v>
      </c>
      <c r="J36" s="65">
        <v>1500000</v>
      </c>
      <c r="K36" s="40"/>
      <c r="O36" s="41"/>
      <c r="P36" s="41"/>
      <c r="Q36" s="41"/>
    </row>
    <row r="37" spans="1:17" x14ac:dyDescent="0.3">
      <c r="A37" s="61" t="s">
        <v>120</v>
      </c>
      <c r="B37" s="62" t="s">
        <v>61</v>
      </c>
      <c r="C37" s="64" t="s">
        <v>62</v>
      </c>
      <c r="D37" s="50"/>
      <c r="E37" s="58">
        <v>0</v>
      </c>
      <c r="F37" s="59">
        <v>0</v>
      </c>
      <c r="G37" s="59">
        <v>0</v>
      </c>
      <c r="H37" s="46">
        <v>0</v>
      </c>
      <c r="I37" s="46">
        <v>0</v>
      </c>
      <c r="J37" s="47">
        <v>0</v>
      </c>
      <c r="K37" s="40"/>
      <c r="O37" s="41"/>
      <c r="P37" s="41"/>
      <c r="Q37" s="41"/>
    </row>
    <row r="38" spans="1:17" x14ac:dyDescent="0.3">
      <c r="A38" s="61" t="s">
        <v>121</v>
      </c>
      <c r="B38" s="62" t="s">
        <v>63</v>
      </c>
      <c r="C38" s="64" t="s">
        <v>64</v>
      </c>
      <c r="D38" s="50"/>
      <c r="E38" s="58">
        <v>0</v>
      </c>
      <c r="F38" s="59">
        <v>0</v>
      </c>
      <c r="G38" s="59">
        <v>0</v>
      </c>
      <c r="H38" s="46">
        <v>0</v>
      </c>
      <c r="I38" s="46">
        <v>0</v>
      </c>
      <c r="J38" s="47">
        <v>0</v>
      </c>
      <c r="K38" s="40"/>
      <c r="M38" s="71"/>
      <c r="O38" s="41"/>
      <c r="P38" s="41"/>
      <c r="Q38" s="41"/>
    </row>
    <row r="39" spans="1:17" x14ac:dyDescent="0.3">
      <c r="A39" s="61" t="s">
        <v>122</v>
      </c>
      <c r="B39" s="62" t="s">
        <v>65</v>
      </c>
      <c r="C39" s="64" t="s">
        <v>66</v>
      </c>
      <c r="D39" s="19"/>
      <c r="E39" s="58">
        <v>0</v>
      </c>
      <c r="F39" s="59">
        <v>0</v>
      </c>
      <c r="G39" s="59">
        <v>0</v>
      </c>
      <c r="H39" s="38">
        <v>0</v>
      </c>
      <c r="I39" s="38">
        <v>0</v>
      </c>
      <c r="J39" s="39">
        <v>0</v>
      </c>
      <c r="K39" s="40"/>
      <c r="O39" s="41"/>
      <c r="P39" s="41"/>
      <c r="Q39" s="41"/>
    </row>
    <row r="40" spans="1:17" x14ac:dyDescent="0.3">
      <c r="A40" s="61" t="s">
        <v>123</v>
      </c>
      <c r="B40" s="62" t="s">
        <v>67</v>
      </c>
      <c r="C40" s="64" t="s">
        <v>68</v>
      </c>
      <c r="D40" s="50"/>
      <c r="E40" s="58">
        <v>0</v>
      </c>
      <c r="F40" s="59">
        <v>0</v>
      </c>
      <c r="G40" s="59">
        <v>0</v>
      </c>
      <c r="H40" s="38">
        <v>0</v>
      </c>
      <c r="I40" s="38">
        <v>0</v>
      </c>
      <c r="J40" s="39">
        <v>0</v>
      </c>
      <c r="K40" s="40"/>
      <c r="O40" s="41"/>
      <c r="P40" s="41"/>
      <c r="Q40" s="41"/>
    </row>
    <row r="41" spans="1:17" x14ac:dyDescent="0.3">
      <c r="A41" s="61" t="s">
        <v>124</v>
      </c>
      <c r="B41" s="62" t="s">
        <v>69</v>
      </c>
      <c r="C41" s="64" t="s">
        <v>70</v>
      </c>
      <c r="D41" s="50"/>
      <c r="E41" s="58">
        <v>0</v>
      </c>
      <c r="F41" s="59">
        <v>0</v>
      </c>
      <c r="G41" s="59">
        <v>0</v>
      </c>
      <c r="H41" s="38">
        <v>0</v>
      </c>
      <c r="I41" s="38">
        <v>0</v>
      </c>
      <c r="J41" s="39">
        <v>0</v>
      </c>
      <c r="K41" s="40"/>
      <c r="O41" s="41"/>
      <c r="P41" s="41"/>
      <c r="Q41" s="41"/>
    </row>
    <row r="42" spans="1:17" x14ac:dyDescent="0.3">
      <c r="A42" s="61" t="s">
        <v>125</v>
      </c>
      <c r="B42" s="62" t="s">
        <v>71</v>
      </c>
      <c r="C42" s="64" t="s">
        <v>72</v>
      </c>
      <c r="D42" s="50"/>
      <c r="E42" s="58">
        <v>-1099</v>
      </c>
      <c r="F42" s="59">
        <v>0</v>
      </c>
      <c r="G42" s="59">
        <v>-1099</v>
      </c>
      <c r="H42" s="59">
        <v>-6</v>
      </c>
      <c r="I42" s="59">
        <v>0</v>
      </c>
      <c r="J42" s="65">
        <v>-6</v>
      </c>
      <c r="K42" s="40"/>
      <c r="O42" s="41"/>
      <c r="P42" s="41"/>
      <c r="Q42" s="41"/>
    </row>
    <row r="43" spans="1:17" x14ac:dyDescent="0.3">
      <c r="A43" s="61" t="s">
        <v>126</v>
      </c>
      <c r="B43" s="62" t="s">
        <v>73</v>
      </c>
      <c r="C43" s="64" t="s">
        <v>74</v>
      </c>
      <c r="D43" s="50"/>
      <c r="E43" s="58">
        <v>0</v>
      </c>
      <c r="F43" s="59">
        <v>0</v>
      </c>
      <c r="G43" s="59">
        <v>0</v>
      </c>
      <c r="H43" s="38">
        <v>0</v>
      </c>
      <c r="I43" s="38">
        <v>0</v>
      </c>
      <c r="J43" s="39">
        <v>0</v>
      </c>
      <c r="K43" s="40"/>
      <c r="O43" s="41"/>
      <c r="P43" s="41"/>
      <c r="Q43" s="41"/>
    </row>
    <row r="44" spans="1:17" x14ac:dyDescent="0.3">
      <c r="A44" s="61" t="s">
        <v>127</v>
      </c>
      <c r="B44" s="62" t="s">
        <v>75</v>
      </c>
      <c r="C44" s="64" t="s">
        <v>76</v>
      </c>
      <c r="D44" s="50"/>
      <c r="E44" s="58">
        <v>0</v>
      </c>
      <c r="F44" s="59">
        <v>0</v>
      </c>
      <c r="G44" s="59">
        <v>0</v>
      </c>
      <c r="H44" s="38">
        <v>0</v>
      </c>
      <c r="I44" s="38">
        <v>0</v>
      </c>
      <c r="J44" s="39">
        <v>0</v>
      </c>
      <c r="K44" s="40"/>
      <c r="M44" s="71"/>
      <c r="O44" s="41"/>
      <c r="P44" s="41"/>
      <c r="Q44" s="41"/>
    </row>
    <row r="45" spans="1:17" x14ac:dyDescent="0.3">
      <c r="A45" s="61" t="s">
        <v>128</v>
      </c>
      <c r="B45" s="62" t="s">
        <v>77</v>
      </c>
      <c r="C45" s="64" t="s">
        <v>78</v>
      </c>
      <c r="D45" s="50"/>
      <c r="E45" s="58">
        <v>0</v>
      </c>
      <c r="F45" s="59">
        <v>0</v>
      </c>
      <c r="G45" s="59">
        <v>0</v>
      </c>
      <c r="H45" s="38">
        <v>0</v>
      </c>
      <c r="I45" s="38">
        <v>0</v>
      </c>
      <c r="J45" s="39">
        <v>0</v>
      </c>
      <c r="K45" s="40"/>
      <c r="O45" s="41"/>
      <c r="P45" s="41"/>
      <c r="Q45" s="41"/>
    </row>
    <row r="46" spans="1:17" ht="15.75" customHeight="1" x14ac:dyDescent="0.3">
      <c r="A46" s="61" t="s">
        <v>129</v>
      </c>
      <c r="B46" s="62" t="s">
        <v>79</v>
      </c>
      <c r="C46" s="64" t="s">
        <v>80</v>
      </c>
      <c r="D46" s="50"/>
      <c r="E46" s="58">
        <v>0</v>
      </c>
      <c r="F46" s="59">
        <v>0</v>
      </c>
      <c r="G46" s="59">
        <v>0</v>
      </c>
      <c r="H46" s="38">
        <v>0</v>
      </c>
      <c r="I46" s="38">
        <v>0</v>
      </c>
      <c r="J46" s="39">
        <v>0</v>
      </c>
      <c r="K46" s="40"/>
      <c r="O46" s="41"/>
      <c r="P46" s="41"/>
      <c r="Q46" s="41"/>
    </row>
    <row r="47" spans="1:17" ht="15.75" customHeight="1" x14ac:dyDescent="0.3">
      <c r="A47" s="61" t="s">
        <v>130</v>
      </c>
      <c r="B47" s="62" t="s">
        <v>81</v>
      </c>
      <c r="C47" s="64" t="s">
        <v>82</v>
      </c>
      <c r="D47" s="50"/>
      <c r="E47" s="58">
        <v>0</v>
      </c>
      <c r="F47" s="59">
        <v>0</v>
      </c>
      <c r="G47" s="59">
        <v>0</v>
      </c>
      <c r="H47" s="38">
        <v>0</v>
      </c>
      <c r="I47" s="38">
        <v>0</v>
      </c>
      <c r="J47" s="39">
        <v>0</v>
      </c>
      <c r="K47" s="40"/>
      <c r="O47" s="41"/>
      <c r="P47" s="41"/>
      <c r="Q47" s="41"/>
    </row>
    <row r="48" spans="1:17" x14ac:dyDescent="0.3">
      <c r="A48" s="61" t="s">
        <v>131</v>
      </c>
      <c r="B48" s="62" t="s">
        <v>83</v>
      </c>
      <c r="C48" s="64" t="s">
        <v>84</v>
      </c>
      <c r="D48" s="19"/>
      <c r="E48" s="36">
        <v>169622</v>
      </c>
      <c r="F48" s="37">
        <v>0</v>
      </c>
      <c r="G48" s="37">
        <v>169622</v>
      </c>
      <c r="H48" s="38">
        <v>-1870</v>
      </c>
      <c r="I48" s="38">
        <v>0</v>
      </c>
      <c r="J48" s="39">
        <v>-1870</v>
      </c>
      <c r="K48" s="40"/>
      <c r="O48" s="41"/>
      <c r="P48" s="41"/>
      <c r="Q48" s="41"/>
    </row>
    <row r="49" spans="1:24" x14ac:dyDescent="0.3">
      <c r="A49" s="61" t="s">
        <v>132</v>
      </c>
      <c r="B49" s="62" t="s">
        <v>85</v>
      </c>
      <c r="C49" s="63" t="s">
        <v>86</v>
      </c>
      <c r="D49" s="50"/>
      <c r="E49" s="58">
        <v>-1870</v>
      </c>
      <c r="F49" s="59">
        <v>0</v>
      </c>
      <c r="G49" s="59">
        <v>-1870</v>
      </c>
      <c r="H49" s="38">
        <v>0</v>
      </c>
      <c r="I49" s="38">
        <v>0</v>
      </c>
      <c r="J49" s="39">
        <v>0</v>
      </c>
      <c r="K49" s="40"/>
      <c r="O49" s="41"/>
      <c r="P49" s="41"/>
      <c r="Q49" s="41"/>
    </row>
    <row r="50" spans="1:24" x14ac:dyDescent="0.3">
      <c r="A50" s="61" t="s">
        <v>133</v>
      </c>
      <c r="B50" s="62" t="s">
        <v>87</v>
      </c>
      <c r="C50" s="63" t="s">
        <v>88</v>
      </c>
      <c r="D50" s="50"/>
      <c r="E50" s="58">
        <v>171492</v>
      </c>
      <c r="F50" s="59">
        <v>0</v>
      </c>
      <c r="G50" s="59">
        <v>171492</v>
      </c>
      <c r="H50" s="59">
        <v>-1870</v>
      </c>
      <c r="I50" s="59">
        <v>0</v>
      </c>
      <c r="J50" s="65">
        <v>-1870</v>
      </c>
      <c r="K50" s="40"/>
      <c r="O50" s="41"/>
      <c r="P50" s="41"/>
      <c r="Q50" s="41"/>
    </row>
    <row r="51" spans="1:24" x14ac:dyDescent="0.3">
      <c r="A51" s="61" t="s">
        <v>134</v>
      </c>
      <c r="B51" s="62" t="s">
        <v>89</v>
      </c>
      <c r="C51" s="63" t="s">
        <v>90</v>
      </c>
      <c r="D51" s="50"/>
      <c r="E51" s="58">
        <v>0</v>
      </c>
      <c r="F51" s="59">
        <v>0</v>
      </c>
      <c r="G51" s="59">
        <v>0</v>
      </c>
      <c r="H51" s="46">
        <v>0</v>
      </c>
      <c r="I51" s="46">
        <v>0</v>
      </c>
      <c r="J51" s="47">
        <v>0</v>
      </c>
      <c r="K51" s="40"/>
      <c r="O51" s="41"/>
      <c r="P51" s="41"/>
      <c r="Q51" s="41"/>
    </row>
    <row r="52" spans="1:24" x14ac:dyDescent="0.3">
      <c r="A52" s="61"/>
      <c r="B52" s="62"/>
      <c r="C52" s="63"/>
      <c r="D52" s="19"/>
      <c r="E52" s="60"/>
      <c r="F52" s="46"/>
      <c r="G52" s="46"/>
      <c r="H52" s="46"/>
      <c r="I52" s="46"/>
      <c r="J52" s="47"/>
      <c r="O52" s="41"/>
      <c r="P52" s="41"/>
      <c r="Q52" s="41"/>
    </row>
    <row r="53" spans="1:24" x14ac:dyDescent="0.3">
      <c r="A53" s="72"/>
      <c r="B53" s="73"/>
      <c r="C53" s="74" t="s">
        <v>91</v>
      </c>
      <c r="D53" s="75"/>
      <c r="E53" s="76">
        <v>2030071</v>
      </c>
      <c r="F53" s="77">
        <v>327100</v>
      </c>
      <c r="G53" s="77">
        <v>2357171</v>
      </c>
      <c r="H53" s="77">
        <v>1513102</v>
      </c>
      <c r="I53" s="77">
        <v>0</v>
      </c>
      <c r="J53" s="78">
        <v>1513102</v>
      </c>
      <c r="O53" s="41"/>
      <c r="P53" s="41"/>
      <c r="Q53" s="41"/>
    </row>
    <row r="54" spans="1:24" x14ac:dyDescent="0.3">
      <c r="A54" s="79"/>
      <c r="B54" s="80"/>
      <c r="C54" s="81"/>
      <c r="D54" s="9"/>
      <c r="E54" s="5"/>
    </row>
    <row r="55" spans="1:24" x14ac:dyDescent="0.3">
      <c r="A55" s="82"/>
      <c r="B55" s="62"/>
      <c r="C55" s="63"/>
      <c r="D55" s="13"/>
      <c r="E55" s="5"/>
    </row>
    <row r="56" spans="1:24" x14ac:dyDescent="0.3">
      <c r="A56" s="82"/>
      <c r="B56" s="62"/>
      <c r="C56" s="63"/>
      <c r="D56" s="13"/>
      <c r="E56" s="5"/>
    </row>
    <row r="57" spans="1:24" s="40" customFormat="1" x14ac:dyDescent="0.3">
      <c r="A57" s="83"/>
      <c r="B57" s="66"/>
      <c r="C57" s="49"/>
      <c r="D57" s="84"/>
      <c r="E57" s="5"/>
      <c r="F57" s="5"/>
      <c r="G57" s="4"/>
      <c r="H57" s="4"/>
      <c r="I57" s="4"/>
      <c r="J57" s="4"/>
    </row>
    <row r="58" spans="1:24" s="40" customFormat="1" x14ac:dyDescent="0.3">
      <c r="A58" s="83"/>
      <c r="B58" s="66"/>
      <c r="C58" s="49"/>
      <c r="D58" s="84"/>
      <c r="E58" s="5"/>
      <c r="F58" s="5"/>
      <c r="G58" s="4"/>
      <c r="H58" s="4"/>
      <c r="I58" s="4"/>
      <c r="J58" s="4"/>
    </row>
    <row r="59" spans="1:24" s="40" customFormat="1" x14ac:dyDescent="0.3">
      <c r="A59" s="83"/>
      <c r="B59" s="66"/>
      <c r="C59" s="49"/>
      <c r="D59" s="84"/>
      <c r="E59" s="4"/>
      <c r="F59" s="5"/>
      <c r="G59" s="4"/>
      <c r="H59" s="4"/>
      <c r="I59" s="4"/>
      <c r="J59" s="4"/>
    </row>
    <row r="60" spans="1:24" s="40" customFormat="1" x14ac:dyDescent="0.3">
      <c r="A60" s="83"/>
      <c r="B60" s="66"/>
      <c r="C60" s="66"/>
      <c r="D60" s="84"/>
      <c r="E60" s="4"/>
      <c r="F60" s="5"/>
      <c r="G60" s="4"/>
      <c r="H60" s="4"/>
      <c r="I60" s="4"/>
      <c r="J60" s="4"/>
    </row>
    <row r="61" spans="1:24" s="40" customFormat="1" x14ac:dyDescent="0.3">
      <c r="A61" s="83"/>
      <c r="B61" s="48"/>
      <c r="C61" s="66"/>
      <c r="D61" s="84"/>
      <c r="E61" s="4"/>
      <c r="F61" s="5"/>
      <c r="G61" s="4"/>
      <c r="H61" s="4"/>
      <c r="I61" s="4"/>
      <c r="J61" s="4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</row>
    <row r="62" spans="1:24" s="40" customFormat="1" x14ac:dyDescent="0.3">
      <c r="A62" s="83"/>
      <c r="B62" s="48"/>
      <c r="C62" s="66"/>
      <c r="D62" s="84"/>
      <c r="E62" s="4"/>
      <c r="F62" s="5"/>
      <c r="G62" s="4"/>
      <c r="H62" s="4"/>
      <c r="I62" s="4"/>
      <c r="J62" s="4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</row>
    <row r="63" spans="1:24" s="40" customFormat="1" x14ac:dyDescent="0.3">
      <c r="A63" s="83"/>
      <c r="B63" s="66"/>
      <c r="C63" s="49"/>
      <c r="D63" s="84"/>
      <c r="E63" s="4"/>
      <c r="F63" s="5"/>
      <c r="G63" s="4"/>
      <c r="H63" s="4"/>
      <c r="I63" s="4"/>
      <c r="J63" s="4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</row>
    <row r="64" spans="1:24" s="40" customFormat="1" x14ac:dyDescent="0.3">
      <c r="A64" s="86"/>
      <c r="B64" s="85"/>
      <c r="C64" s="85"/>
      <c r="D64" s="13"/>
      <c r="E64" s="4"/>
      <c r="F64" s="5"/>
      <c r="G64" s="4"/>
      <c r="H64" s="4"/>
      <c r="I64" s="4"/>
      <c r="J64" s="4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</row>
    <row r="65" spans="1:24" x14ac:dyDescent="0.3">
      <c r="A65" s="87"/>
      <c r="B65" s="88"/>
      <c r="C65" s="88"/>
      <c r="D65" s="13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</row>
    <row r="66" spans="1:24" x14ac:dyDescent="0.3">
      <c r="A66" s="87"/>
      <c r="B66" s="88"/>
      <c r="C66" s="88"/>
      <c r="D66" s="13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</row>
    <row r="67" spans="1:24" s="40" customFormat="1" x14ac:dyDescent="0.3">
      <c r="A67" s="86"/>
      <c r="B67" s="85"/>
      <c r="C67" s="85"/>
      <c r="D67" s="13"/>
      <c r="E67" s="4"/>
      <c r="F67" s="5"/>
      <c r="G67" s="4"/>
      <c r="H67" s="4"/>
      <c r="I67" s="4"/>
      <c r="J67" s="4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</row>
    <row r="68" spans="1:24" x14ac:dyDescent="0.3">
      <c r="A68" s="87"/>
      <c r="B68" s="88"/>
      <c r="C68" s="88"/>
      <c r="D68" s="13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</row>
    <row r="69" spans="1:24" x14ac:dyDescent="0.3">
      <c r="A69" s="87"/>
      <c r="B69" s="88"/>
      <c r="C69" s="88"/>
      <c r="D69" s="13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</row>
    <row r="70" spans="1:24" ht="15.75" customHeight="1" x14ac:dyDescent="0.3">
      <c r="A70" s="87"/>
      <c r="B70" s="88"/>
      <c r="C70" s="88"/>
      <c r="D70" s="13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</row>
    <row r="71" spans="1:24" x14ac:dyDescent="0.3">
      <c r="A71" s="87"/>
      <c r="B71" s="88"/>
      <c r="C71" s="88"/>
      <c r="D71" s="13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</row>
    <row r="72" spans="1:24" x14ac:dyDescent="0.3">
      <c r="A72" s="82"/>
      <c r="B72" s="64"/>
      <c r="C72" s="63"/>
      <c r="D72" s="13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</row>
    <row r="73" spans="1:24" x14ac:dyDescent="0.3">
      <c r="A73" s="82"/>
      <c r="B73" s="64"/>
      <c r="C73" s="63"/>
      <c r="D73" s="13"/>
    </row>
    <row r="74" spans="1:24" x14ac:dyDescent="0.3">
      <c r="A74" s="82"/>
      <c r="B74" s="64"/>
      <c r="C74" s="63"/>
      <c r="D74" s="13"/>
    </row>
    <row r="75" spans="1:24" x14ac:dyDescent="0.3">
      <c r="A75" s="82"/>
      <c r="B75" s="64"/>
      <c r="C75" s="63"/>
      <c r="D75" s="13"/>
    </row>
    <row r="76" spans="1:24" x14ac:dyDescent="0.3">
      <c r="A76" s="82"/>
      <c r="B76" s="64"/>
      <c r="C76" s="89"/>
      <c r="D76" s="84"/>
    </row>
    <row r="77" spans="1:24" x14ac:dyDescent="0.3">
      <c r="A77" s="82"/>
      <c r="B77" s="64"/>
      <c r="C77" s="63"/>
      <c r="D77" s="13"/>
    </row>
    <row r="78" spans="1:24" x14ac:dyDescent="0.3">
      <c r="A78" s="82"/>
      <c r="B78" s="64"/>
      <c r="C78" s="63"/>
      <c r="D78" s="13"/>
    </row>
    <row r="79" spans="1:24" x14ac:dyDescent="0.3">
      <c r="A79" s="82"/>
      <c r="B79" s="64"/>
      <c r="C79" s="63"/>
      <c r="D79" s="13"/>
    </row>
  </sheetData>
  <mergeCells count="3">
    <mergeCell ref="B3:J3"/>
    <mergeCell ref="E5:J6"/>
    <mergeCell ref="C27:C28"/>
  </mergeCells>
  <pageMargins left="0.94488188976377963" right="0.94488188976377963" top="0.98425196850393704" bottom="0.98425196850393704" header="0.51181102362204722" footer="0.51181102362204722"/>
  <pageSetup paperSize="9" scale="3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7026E-07ED-4EB8-AD91-10C92E33ECA9}">
  <sheetPr>
    <tabColor rgb="FF92D050"/>
    <pageSetUpPr fitToPage="1"/>
  </sheetPr>
  <dimension ref="A1:AT76"/>
  <sheetViews>
    <sheetView showGridLines="0" topLeftCell="A43" zoomScale="55" zoomScaleNormal="55" workbookViewId="0">
      <selection sqref="A1:XFD1048576"/>
    </sheetView>
  </sheetViews>
  <sheetFormatPr defaultColWidth="9.109375" defaultRowHeight="12.6" x14ac:dyDescent="0.25"/>
  <cols>
    <col min="1" max="1" width="3" style="157" customWidth="1"/>
    <col min="2" max="2" width="11.5546875" style="94" bestFit="1" customWidth="1"/>
    <col min="3" max="3" width="68.44140625" style="94" customWidth="1"/>
    <col min="4" max="4" width="8.33203125" style="94" customWidth="1"/>
    <col min="5" max="5" width="14.44140625" style="94" bestFit="1" customWidth="1"/>
    <col min="6" max="6" width="14" style="94" customWidth="1"/>
    <col min="7" max="7" width="14.44140625" style="94" bestFit="1" customWidth="1"/>
    <col min="8" max="10" width="14" style="94" customWidth="1"/>
    <col min="11" max="16384" width="9.109375" style="94"/>
  </cols>
  <sheetData>
    <row r="1" spans="1:46" ht="13.2" x14ac:dyDescent="0.25">
      <c r="A1" s="90"/>
      <c r="B1" s="91"/>
      <c r="C1" s="91"/>
      <c r="D1" s="91"/>
      <c r="E1" s="91"/>
      <c r="F1" s="92"/>
      <c r="G1" s="92"/>
      <c r="H1" s="92"/>
      <c r="I1" s="92"/>
      <c r="J1" s="93"/>
    </row>
    <row r="2" spans="1:46" ht="17.25" customHeight="1" x14ac:dyDescent="0.35">
      <c r="A2" s="95"/>
      <c r="B2" s="400" t="s">
        <v>135</v>
      </c>
      <c r="C2" s="401"/>
      <c r="D2" s="401"/>
      <c r="E2" s="401"/>
      <c r="F2" s="401"/>
      <c r="G2" s="401"/>
      <c r="H2" s="401"/>
      <c r="I2" s="401"/>
      <c r="J2" s="402"/>
    </row>
    <row r="3" spans="1:46" ht="15.75" customHeight="1" x14ac:dyDescent="0.35">
      <c r="A3" s="96"/>
      <c r="B3" s="97"/>
      <c r="C3" s="98"/>
      <c r="D3" s="99"/>
      <c r="E3" s="98"/>
      <c r="F3" s="98"/>
      <c r="G3" s="98"/>
      <c r="H3" s="98"/>
      <c r="I3" s="98"/>
      <c r="J3" s="100"/>
    </row>
    <row r="4" spans="1:46" ht="16.5" customHeight="1" x14ac:dyDescent="0.3">
      <c r="A4" s="96"/>
      <c r="B4" s="101"/>
      <c r="C4" s="102"/>
      <c r="D4" s="103"/>
      <c r="E4" s="403" t="s">
        <v>136</v>
      </c>
      <c r="F4" s="404"/>
      <c r="G4" s="404"/>
      <c r="H4" s="404"/>
      <c r="I4" s="404"/>
      <c r="J4" s="405"/>
    </row>
    <row r="5" spans="1:46" ht="16.5" customHeight="1" x14ac:dyDescent="0.25">
      <c r="A5" s="96"/>
      <c r="B5" s="104"/>
      <c r="C5" s="102"/>
      <c r="D5" s="103"/>
      <c r="E5" s="406" t="s">
        <v>137</v>
      </c>
      <c r="F5" s="407"/>
      <c r="G5" s="408"/>
      <c r="H5" s="409" t="s">
        <v>138</v>
      </c>
      <c r="I5" s="410"/>
      <c r="J5" s="411"/>
    </row>
    <row r="6" spans="1:46" ht="15.6" x14ac:dyDescent="0.3">
      <c r="A6" s="95"/>
      <c r="B6" s="105"/>
      <c r="C6" s="106"/>
      <c r="D6" s="107"/>
      <c r="E6" s="108"/>
      <c r="F6" s="109" t="s">
        <v>93</v>
      </c>
      <c r="G6" s="110"/>
      <c r="H6" s="111"/>
      <c r="I6" s="109" t="s">
        <v>139</v>
      </c>
      <c r="J6" s="112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 ht="9.9" customHeight="1" x14ac:dyDescent="0.3">
      <c r="A7" s="96"/>
      <c r="B7" s="113"/>
      <c r="C7" s="114"/>
      <c r="D7" s="115"/>
      <c r="E7" s="116"/>
      <c r="F7" s="117"/>
      <c r="G7" s="118"/>
      <c r="H7" s="116"/>
      <c r="I7" s="117"/>
      <c r="J7" s="119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ht="15.6" x14ac:dyDescent="0.25">
      <c r="A8" s="96"/>
      <c r="B8" s="120"/>
      <c r="C8" s="113"/>
      <c r="D8" s="121" t="s">
        <v>5</v>
      </c>
      <c r="E8" s="122" t="s">
        <v>6</v>
      </c>
      <c r="F8" s="121" t="s">
        <v>7</v>
      </c>
      <c r="G8" s="123" t="s">
        <v>140</v>
      </c>
      <c r="H8" s="122" t="s">
        <v>6</v>
      </c>
      <c r="I8" s="121" t="s">
        <v>7</v>
      </c>
      <c r="J8" s="124" t="s">
        <v>140</v>
      </c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</row>
    <row r="9" spans="1:46" ht="9.9" customHeight="1" x14ac:dyDescent="0.3">
      <c r="A9" s="95"/>
      <c r="B9" s="125"/>
      <c r="C9" s="105"/>
      <c r="D9" s="126"/>
      <c r="E9" s="127"/>
      <c r="F9" s="126"/>
      <c r="G9" s="128"/>
      <c r="H9" s="127"/>
      <c r="I9" s="126"/>
      <c r="J9" s="129"/>
    </row>
    <row r="10" spans="1:46" ht="15.6" x14ac:dyDescent="0.3">
      <c r="A10" s="96"/>
      <c r="B10" s="66" t="s">
        <v>141</v>
      </c>
      <c r="C10" s="66"/>
      <c r="D10" s="130"/>
      <c r="E10" s="131">
        <v>0</v>
      </c>
      <c r="F10" s="132">
        <v>0</v>
      </c>
      <c r="G10" s="133">
        <v>0</v>
      </c>
      <c r="H10" s="134"/>
      <c r="I10" s="135"/>
      <c r="J10" s="136"/>
    </row>
    <row r="11" spans="1:46" ht="15.6" x14ac:dyDescent="0.3">
      <c r="A11" s="96"/>
      <c r="B11" s="66" t="s">
        <v>9</v>
      </c>
      <c r="C11" s="66" t="s">
        <v>142</v>
      </c>
      <c r="D11" s="130"/>
      <c r="E11" s="131">
        <v>0</v>
      </c>
      <c r="F11" s="132">
        <v>0</v>
      </c>
      <c r="G11" s="133">
        <v>0</v>
      </c>
      <c r="H11" s="134"/>
      <c r="I11" s="135"/>
      <c r="J11" s="136"/>
    </row>
    <row r="12" spans="1:46" ht="15.6" x14ac:dyDescent="0.3">
      <c r="A12" s="96" t="s">
        <v>264</v>
      </c>
      <c r="B12" s="137" t="s">
        <v>143</v>
      </c>
      <c r="C12" s="64" t="s">
        <v>144</v>
      </c>
      <c r="D12" s="135"/>
      <c r="E12" s="138">
        <v>0</v>
      </c>
      <c r="F12" s="139">
        <v>0</v>
      </c>
      <c r="G12" s="140">
        <v>0</v>
      </c>
      <c r="H12" s="134"/>
      <c r="I12" s="135"/>
      <c r="J12" s="136"/>
    </row>
    <row r="13" spans="1:46" ht="15.6" x14ac:dyDescent="0.3">
      <c r="A13" s="96" t="s">
        <v>265</v>
      </c>
      <c r="B13" s="64" t="s">
        <v>145</v>
      </c>
      <c r="C13" s="64" t="s">
        <v>146</v>
      </c>
      <c r="D13" s="135"/>
      <c r="E13" s="138">
        <v>0</v>
      </c>
      <c r="F13" s="139">
        <v>0</v>
      </c>
      <c r="G13" s="140">
        <v>0</v>
      </c>
      <c r="H13" s="134"/>
      <c r="I13" s="135"/>
      <c r="J13" s="136"/>
    </row>
    <row r="14" spans="1:46" ht="15.6" x14ac:dyDescent="0.3">
      <c r="A14" s="96" t="s">
        <v>266</v>
      </c>
      <c r="B14" s="64" t="s">
        <v>147</v>
      </c>
      <c r="C14" s="64" t="s">
        <v>148</v>
      </c>
      <c r="D14" s="135"/>
      <c r="E14" s="138">
        <v>0</v>
      </c>
      <c r="F14" s="139">
        <v>0</v>
      </c>
      <c r="G14" s="140">
        <v>0</v>
      </c>
      <c r="H14" s="134"/>
      <c r="I14" s="135"/>
      <c r="J14" s="136"/>
    </row>
    <row r="15" spans="1:46" ht="15.6" x14ac:dyDescent="0.3">
      <c r="A15" s="96" t="s">
        <v>267</v>
      </c>
      <c r="B15" s="141" t="s">
        <v>149</v>
      </c>
      <c r="C15" s="64" t="s">
        <v>150</v>
      </c>
      <c r="D15" s="135"/>
      <c r="E15" s="138">
        <v>0</v>
      </c>
      <c r="F15" s="139">
        <v>0</v>
      </c>
      <c r="G15" s="140">
        <v>0</v>
      </c>
      <c r="H15" s="134"/>
      <c r="I15" s="135"/>
      <c r="J15" s="136"/>
    </row>
    <row r="16" spans="1:46" ht="15.6" x14ac:dyDescent="0.3">
      <c r="A16" s="96" t="s">
        <v>268</v>
      </c>
      <c r="B16" s="64" t="s">
        <v>151</v>
      </c>
      <c r="C16" s="64" t="s">
        <v>152</v>
      </c>
      <c r="D16" s="135"/>
      <c r="E16" s="138">
        <v>0</v>
      </c>
      <c r="F16" s="139">
        <v>0</v>
      </c>
      <c r="G16" s="140">
        <v>0</v>
      </c>
      <c r="H16" s="134"/>
      <c r="I16" s="135"/>
      <c r="J16" s="136"/>
    </row>
    <row r="17" spans="1:10" ht="15.6" x14ac:dyDescent="0.3">
      <c r="A17" s="96" t="s">
        <v>269</v>
      </c>
      <c r="B17" s="64" t="s">
        <v>153</v>
      </c>
      <c r="C17" s="64" t="s">
        <v>154</v>
      </c>
      <c r="D17" s="135"/>
      <c r="E17" s="138">
        <v>0</v>
      </c>
      <c r="F17" s="139">
        <v>0</v>
      </c>
      <c r="G17" s="140">
        <v>0</v>
      </c>
      <c r="H17" s="134"/>
      <c r="I17" s="135"/>
      <c r="J17" s="136"/>
    </row>
    <row r="18" spans="1:10" ht="15.6" x14ac:dyDescent="0.3">
      <c r="A18" s="96" t="s">
        <v>270</v>
      </c>
      <c r="B18" s="64" t="s">
        <v>155</v>
      </c>
      <c r="C18" s="64" t="s">
        <v>156</v>
      </c>
      <c r="D18" s="135"/>
      <c r="E18" s="138">
        <v>0</v>
      </c>
      <c r="F18" s="139">
        <v>0</v>
      </c>
      <c r="G18" s="140">
        <v>0</v>
      </c>
      <c r="H18" s="134"/>
      <c r="I18" s="135"/>
      <c r="J18" s="136"/>
    </row>
    <row r="19" spans="1:10" ht="15.6" x14ac:dyDescent="0.3">
      <c r="A19" s="96" t="s">
        <v>271</v>
      </c>
      <c r="B19" s="64" t="s">
        <v>157</v>
      </c>
      <c r="C19" s="64" t="s">
        <v>158</v>
      </c>
      <c r="D19" s="135"/>
      <c r="E19" s="138">
        <v>0</v>
      </c>
      <c r="F19" s="139">
        <v>0</v>
      </c>
      <c r="G19" s="140">
        <v>0</v>
      </c>
      <c r="H19" s="134"/>
      <c r="I19" s="135"/>
      <c r="J19" s="136"/>
    </row>
    <row r="20" spans="1:10" ht="15.6" x14ac:dyDescent="0.3">
      <c r="A20" s="96" t="s">
        <v>272</v>
      </c>
      <c r="B20" s="64" t="s">
        <v>159</v>
      </c>
      <c r="C20" s="64" t="s">
        <v>160</v>
      </c>
      <c r="D20" s="135"/>
      <c r="E20" s="138">
        <v>0</v>
      </c>
      <c r="F20" s="139">
        <v>0</v>
      </c>
      <c r="G20" s="140">
        <v>0</v>
      </c>
      <c r="H20" s="134"/>
      <c r="I20" s="135"/>
      <c r="J20" s="136"/>
    </row>
    <row r="21" spans="1:10" ht="15.6" x14ac:dyDescent="0.3">
      <c r="A21" s="96" t="s">
        <v>273</v>
      </c>
      <c r="B21" s="64" t="s">
        <v>161</v>
      </c>
      <c r="C21" s="64" t="s">
        <v>162</v>
      </c>
      <c r="D21" s="135"/>
      <c r="E21" s="138">
        <v>0</v>
      </c>
      <c r="F21" s="139">
        <v>0</v>
      </c>
      <c r="G21" s="140">
        <v>0</v>
      </c>
      <c r="H21" s="134"/>
      <c r="I21" s="135"/>
      <c r="J21" s="136"/>
    </row>
    <row r="22" spans="1:10" ht="15.6" x14ac:dyDescent="0.3">
      <c r="A22" s="96" t="s">
        <v>274</v>
      </c>
      <c r="B22" s="64" t="s">
        <v>163</v>
      </c>
      <c r="C22" s="64" t="s">
        <v>164</v>
      </c>
      <c r="D22" s="135"/>
      <c r="E22" s="138">
        <v>0</v>
      </c>
      <c r="F22" s="139">
        <v>0</v>
      </c>
      <c r="G22" s="140">
        <v>0</v>
      </c>
      <c r="H22" s="134"/>
      <c r="I22" s="135"/>
      <c r="J22" s="136"/>
    </row>
    <row r="23" spans="1:10" ht="15.6" x14ac:dyDescent="0.3">
      <c r="A23" s="96" t="s">
        <v>275</v>
      </c>
      <c r="B23" s="64" t="s">
        <v>165</v>
      </c>
      <c r="C23" s="64" t="s">
        <v>166</v>
      </c>
      <c r="D23" s="135"/>
      <c r="E23" s="138">
        <v>0</v>
      </c>
      <c r="F23" s="139">
        <v>0</v>
      </c>
      <c r="G23" s="140">
        <v>0</v>
      </c>
      <c r="H23" s="134"/>
      <c r="I23" s="135"/>
      <c r="J23" s="136"/>
    </row>
    <row r="24" spans="1:10" ht="15.6" x14ac:dyDescent="0.3">
      <c r="A24" s="96" t="s">
        <v>276</v>
      </c>
      <c r="B24" s="64" t="s">
        <v>167</v>
      </c>
      <c r="C24" s="64" t="s">
        <v>168</v>
      </c>
      <c r="D24" s="135"/>
      <c r="E24" s="138">
        <v>0</v>
      </c>
      <c r="F24" s="139">
        <v>0</v>
      </c>
      <c r="G24" s="140">
        <v>0</v>
      </c>
      <c r="H24" s="134"/>
      <c r="I24" s="135"/>
      <c r="J24" s="136"/>
    </row>
    <row r="25" spans="1:10" ht="15.6" x14ac:dyDescent="0.3">
      <c r="A25" s="96" t="s">
        <v>277</v>
      </c>
      <c r="B25" s="64" t="s">
        <v>169</v>
      </c>
      <c r="C25" s="64" t="s">
        <v>170</v>
      </c>
      <c r="D25" s="135"/>
      <c r="E25" s="138">
        <v>0</v>
      </c>
      <c r="F25" s="139">
        <v>0</v>
      </c>
      <c r="G25" s="140">
        <v>0</v>
      </c>
      <c r="H25" s="134"/>
      <c r="I25" s="135"/>
      <c r="J25" s="136"/>
    </row>
    <row r="26" spans="1:10" ht="15.6" x14ac:dyDescent="0.3">
      <c r="A26" s="96" t="s">
        <v>278</v>
      </c>
      <c r="B26" s="64" t="s">
        <v>171</v>
      </c>
      <c r="C26" s="64" t="s">
        <v>172</v>
      </c>
      <c r="D26" s="135"/>
      <c r="E26" s="138">
        <v>0</v>
      </c>
      <c r="F26" s="139">
        <v>0</v>
      </c>
      <c r="G26" s="140">
        <v>0</v>
      </c>
      <c r="H26" s="134"/>
      <c r="I26" s="135"/>
      <c r="J26" s="136"/>
    </row>
    <row r="27" spans="1:10" ht="15.6" x14ac:dyDescent="0.3">
      <c r="A27" s="96" t="s">
        <v>279</v>
      </c>
      <c r="B27" s="64" t="s">
        <v>173</v>
      </c>
      <c r="C27" s="4" t="s">
        <v>174</v>
      </c>
      <c r="D27" s="135"/>
      <c r="E27" s="138">
        <v>0</v>
      </c>
      <c r="F27" s="139">
        <v>0</v>
      </c>
      <c r="G27" s="140">
        <v>0</v>
      </c>
      <c r="H27" s="134"/>
      <c r="I27" s="135"/>
      <c r="J27" s="136"/>
    </row>
    <row r="28" spans="1:10" ht="15.6" x14ac:dyDescent="0.3">
      <c r="A28" s="61" t="s">
        <v>280</v>
      </c>
      <c r="B28" s="66" t="s">
        <v>11</v>
      </c>
      <c r="C28" s="66" t="s">
        <v>175</v>
      </c>
      <c r="D28" s="130"/>
      <c r="E28" s="142">
        <v>0</v>
      </c>
      <c r="F28" s="132">
        <v>0</v>
      </c>
      <c r="G28" s="133">
        <v>0</v>
      </c>
      <c r="H28" s="134"/>
      <c r="I28" s="135"/>
      <c r="J28" s="136"/>
    </row>
    <row r="29" spans="1:10" ht="15.6" x14ac:dyDescent="0.3">
      <c r="A29" s="61" t="s">
        <v>281</v>
      </c>
      <c r="B29" s="64" t="s">
        <v>176</v>
      </c>
      <c r="C29" s="64" t="s">
        <v>177</v>
      </c>
      <c r="D29" s="135"/>
      <c r="E29" s="131">
        <v>0</v>
      </c>
      <c r="F29" s="132">
        <v>0</v>
      </c>
      <c r="G29" s="133">
        <v>0</v>
      </c>
      <c r="H29" s="134"/>
      <c r="I29" s="135"/>
      <c r="J29" s="136"/>
    </row>
    <row r="30" spans="1:10" ht="15.6" x14ac:dyDescent="0.3">
      <c r="A30" s="61" t="s">
        <v>282</v>
      </c>
      <c r="B30" s="64" t="s">
        <v>178</v>
      </c>
      <c r="C30" s="64" t="s">
        <v>179</v>
      </c>
      <c r="D30" s="135"/>
      <c r="E30" s="138">
        <v>0</v>
      </c>
      <c r="F30" s="139">
        <v>0</v>
      </c>
      <c r="G30" s="140">
        <v>0</v>
      </c>
      <c r="H30" s="134"/>
      <c r="I30" s="135"/>
      <c r="J30" s="136"/>
    </row>
    <row r="31" spans="1:10" ht="15.6" x14ac:dyDescent="0.3">
      <c r="A31" s="61" t="s">
        <v>283</v>
      </c>
      <c r="B31" s="64" t="s">
        <v>180</v>
      </c>
      <c r="C31" s="64" t="s">
        <v>181</v>
      </c>
      <c r="D31" s="135"/>
      <c r="E31" s="138">
        <v>0</v>
      </c>
      <c r="F31" s="139">
        <v>0</v>
      </c>
      <c r="G31" s="140">
        <v>0</v>
      </c>
      <c r="H31" s="134"/>
      <c r="I31" s="135"/>
      <c r="J31" s="136"/>
    </row>
    <row r="32" spans="1:10" ht="15.6" x14ac:dyDescent="0.3">
      <c r="A32" s="61" t="s">
        <v>284</v>
      </c>
      <c r="B32" s="64" t="s">
        <v>182</v>
      </c>
      <c r="C32" s="64" t="s">
        <v>183</v>
      </c>
      <c r="D32" s="135"/>
      <c r="E32" s="138">
        <v>0</v>
      </c>
      <c r="F32" s="139">
        <v>0</v>
      </c>
      <c r="G32" s="140">
        <v>0</v>
      </c>
      <c r="H32" s="134"/>
      <c r="I32" s="135"/>
      <c r="J32" s="136"/>
    </row>
    <row r="33" spans="1:10" ht="15.6" x14ac:dyDescent="0.3">
      <c r="A33" s="61" t="s">
        <v>285</v>
      </c>
      <c r="B33" s="64" t="s">
        <v>184</v>
      </c>
      <c r="C33" s="64" t="s">
        <v>185</v>
      </c>
      <c r="D33" s="135"/>
      <c r="E33" s="138">
        <v>0</v>
      </c>
      <c r="F33" s="139">
        <v>0</v>
      </c>
      <c r="G33" s="140">
        <v>0</v>
      </c>
      <c r="H33" s="134"/>
      <c r="I33" s="135"/>
      <c r="J33" s="136"/>
    </row>
    <row r="34" spans="1:10" ht="15.6" x14ac:dyDescent="0.3">
      <c r="A34" s="61" t="s">
        <v>286</v>
      </c>
      <c r="B34" s="64" t="s">
        <v>186</v>
      </c>
      <c r="C34" s="64" t="s">
        <v>187</v>
      </c>
      <c r="D34" s="135"/>
      <c r="E34" s="138">
        <v>0</v>
      </c>
      <c r="F34" s="139">
        <v>0</v>
      </c>
      <c r="G34" s="140">
        <v>0</v>
      </c>
      <c r="H34" s="134"/>
      <c r="I34" s="135"/>
      <c r="J34" s="136"/>
    </row>
    <row r="35" spans="1:10" ht="15.6" x14ac:dyDescent="0.3">
      <c r="A35" s="61" t="s">
        <v>287</v>
      </c>
      <c r="B35" s="64" t="s">
        <v>188</v>
      </c>
      <c r="C35" s="4" t="s">
        <v>189</v>
      </c>
      <c r="D35" s="135"/>
      <c r="E35" s="138">
        <v>0</v>
      </c>
      <c r="F35" s="139">
        <v>0</v>
      </c>
      <c r="G35" s="140">
        <v>0</v>
      </c>
      <c r="H35" s="134"/>
      <c r="I35" s="135"/>
      <c r="J35" s="136"/>
    </row>
    <row r="36" spans="1:10" ht="15.6" x14ac:dyDescent="0.3">
      <c r="A36" s="61" t="s">
        <v>288</v>
      </c>
      <c r="B36" s="64" t="s">
        <v>190</v>
      </c>
      <c r="C36" s="4" t="s">
        <v>191</v>
      </c>
      <c r="D36" s="135"/>
      <c r="E36" s="138">
        <v>0</v>
      </c>
      <c r="F36" s="139">
        <v>0</v>
      </c>
      <c r="G36" s="140">
        <v>0</v>
      </c>
      <c r="H36" s="134"/>
      <c r="I36" s="135"/>
      <c r="J36" s="136"/>
    </row>
    <row r="37" spans="1:10" ht="15.6" x14ac:dyDescent="0.3">
      <c r="A37" s="61" t="s">
        <v>289</v>
      </c>
      <c r="B37" s="64" t="s">
        <v>192</v>
      </c>
      <c r="C37" s="64" t="s">
        <v>193</v>
      </c>
      <c r="D37" s="135"/>
      <c r="E37" s="138">
        <v>0</v>
      </c>
      <c r="F37" s="139">
        <v>0</v>
      </c>
      <c r="G37" s="140">
        <v>0</v>
      </c>
      <c r="H37" s="134"/>
      <c r="I37" s="135"/>
      <c r="J37" s="136"/>
    </row>
    <row r="38" spans="1:10" ht="15.6" x14ac:dyDescent="0.3">
      <c r="A38" s="61" t="s">
        <v>290</v>
      </c>
      <c r="B38" s="64" t="s">
        <v>194</v>
      </c>
      <c r="C38" s="69" t="s">
        <v>195</v>
      </c>
      <c r="D38" s="135"/>
      <c r="E38" s="138">
        <v>0</v>
      </c>
      <c r="F38" s="139">
        <v>0</v>
      </c>
      <c r="G38" s="140">
        <v>0</v>
      </c>
      <c r="H38" s="134"/>
      <c r="I38" s="135"/>
      <c r="J38" s="136"/>
    </row>
    <row r="39" spans="1:10" ht="15.6" x14ac:dyDescent="0.3">
      <c r="A39" s="61" t="s">
        <v>291</v>
      </c>
      <c r="B39" s="64" t="s">
        <v>196</v>
      </c>
      <c r="C39" s="4" t="s">
        <v>197</v>
      </c>
      <c r="D39" s="135"/>
      <c r="E39" s="138">
        <v>0</v>
      </c>
      <c r="F39" s="139">
        <v>0</v>
      </c>
      <c r="G39" s="140">
        <v>0</v>
      </c>
      <c r="H39" s="134"/>
      <c r="I39" s="135"/>
      <c r="J39" s="136"/>
    </row>
    <row r="40" spans="1:10" ht="15.6" x14ac:dyDescent="0.3">
      <c r="A40" s="61" t="s">
        <v>292</v>
      </c>
      <c r="B40" s="64" t="s">
        <v>198</v>
      </c>
      <c r="C40" s="4" t="s">
        <v>199</v>
      </c>
      <c r="D40" s="135"/>
      <c r="E40" s="138">
        <v>0</v>
      </c>
      <c r="F40" s="139">
        <v>0</v>
      </c>
      <c r="G40" s="140">
        <v>0</v>
      </c>
      <c r="H40" s="134"/>
      <c r="I40" s="135"/>
      <c r="J40" s="136"/>
    </row>
    <row r="41" spans="1:10" ht="15.6" x14ac:dyDescent="0.3">
      <c r="A41" s="61" t="s">
        <v>293</v>
      </c>
      <c r="B41" s="64" t="s">
        <v>200</v>
      </c>
      <c r="C41" s="64" t="s">
        <v>201</v>
      </c>
      <c r="D41" s="135"/>
      <c r="E41" s="138">
        <v>0</v>
      </c>
      <c r="F41" s="139">
        <v>0</v>
      </c>
      <c r="G41" s="140">
        <v>0</v>
      </c>
      <c r="H41" s="134"/>
      <c r="I41" s="135"/>
      <c r="J41" s="136"/>
    </row>
    <row r="42" spans="1:10" ht="15.6" x14ac:dyDescent="0.3">
      <c r="A42" s="61" t="s">
        <v>294</v>
      </c>
      <c r="B42" s="64" t="s">
        <v>202</v>
      </c>
      <c r="C42" s="64" t="s">
        <v>203</v>
      </c>
      <c r="D42" s="135"/>
      <c r="E42" s="131">
        <v>0</v>
      </c>
      <c r="F42" s="132">
        <v>0</v>
      </c>
      <c r="G42" s="133">
        <v>0</v>
      </c>
      <c r="H42" s="134"/>
      <c r="I42" s="135"/>
      <c r="J42" s="136"/>
    </row>
    <row r="43" spans="1:10" ht="15.6" x14ac:dyDescent="0.3">
      <c r="A43" s="61" t="s">
        <v>295</v>
      </c>
      <c r="B43" s="64" t="s">
        <v>204</v>
      </c>
      <c r="C43" s="64" t="s">
        <v>205</v>
      </c>
      <c r="D43" s="135"/>
      <c r="E43" s="138">
        <v>0</v>
      </c>
      <c r="F43" s="139">
        <v>0</v>
      </c>
      <c r="G43" s="140">
        <v>0</v>
      </c>
      <c r="H43" s="134"/>
      <c r="I43" s="135"/>
      <c r="J43" s="136"/>
    </row>
    <row r="44" spans="1:10" ht="15.6" x14ac:dyDescent="0.3">
      <c r="A44" s="61" t="s">
        <v>296</v>
      </c>
      <c r="B44" s="64" t="s">
        <v>206</v>
      </c>
      <c r="C44" s="64" t="s">
        <v>207</v>
      </c>
      <c r="D44" s="135"/>
      <c r="E44" s="138">
        <v>0</v>
      </c>
      <c r="F44" s="139">
        <v>0</v>
      </c>
      <c r="G44" s="140">
        <v>0</v>
      </c>
      <c r="H44" s="134"/>
      <c r="I44" s="135"/>
      <c r="J44" s="136"/>
    </row>
    <row r="45" spans="1:10" ht="15.6" x14ac:dyDescent="0.3">
      <c r="A45" s="61" t="s">
        <v>297</v>
      </c>
      <c r="B45" s="66" t="s">
        <v>13</v>
      </c>
      <c r="C45" s="66" t="s">
        <v>208</v>
      </c>
      <c r="D45" s="143"/>
      <c r="E45" s="142">
        <v>0</v>
      </c>
      <c r="F45" s="132">
        <v>0</v>
      </c>
      <c r="G45" s="133">
        <v>0</v>
      </c>
      <c r="H45" s="134"/>
      <c r="I45" s="135"/>
      <c r="J45" s="136"/>
    </row>
    <row r="46" spans="1:10" ht="15.6" x14ac:dyDescent="0.3">
      <c r="A46" s="61" t="s">
        <v>298</v>
      </c>
      <c r="B46" s="67" t="s">
        <v>209</v>
      </c>
      <c r="C46" s="64" t="s">
        <v>210</v>
      </c>
      <c r="D46" s="143"/>
      <c r="E46" s="142">
        <v>0</v>
      </c>
      <c r="F46" s="132">
        <v>0</v>
      </c>
      <c r="G46" s="133">
        <v>0</v>
      </c>
      <c r="H46" s="134"/>
      <c r="I46" s="135"/>
      <c r="J46" s="136"/>
    </row>
    <row r="47" spans="1:10" ht="15.6" x14ac:dyDescent="0.3">
      <c r="A47" s="61" t="s">
        <v>299</v>
      </c>
      <c r="B47" s="67" t="s">
        <v>211</v>
      </c>
      <c r="C47" s="144" t="s">
        <v>212</v>
      </c>
      <c r="D47" s="143"/>
      <c r="E47" s="145">
        <v>0</v>
      </c>
      <c r="F47" s="139">
        <v>0</v>
      </c>
      <c r="G47" s="140">
        <v>0</v>
      </c>
      <c r="H47" s="134"/>
      <c r="I47" s="135"/>
      <c r="J47" s="136"/>
    </row>
    <row r="48" spans="1:10" ht="15.6" x14ac:dyDescent="0.3">
      <c r="A48" s="61" t="s">
        <v>300</v>
      </c>
      <c r="B48" s="67" t="s">
        <v>213</v>
      </c>
      <c r="C48" s="144" t="s">
        <v>214</v>
      </c>
      <c r="D48" s="143"/>
      <c r="E48" s="145">
        <v>0</v>
      </c>
      <c r="F48" s="139">
        <v>0</v>
      </c>
      <c r="G48" s="140">
        <v>0</v>
      </c>
      <c r="H48" s="134"/>
      <c r="I48" s="135"/>
      <c r="J48" s="136"/>
    </row>
    <row r="49" spans="1:10" ht="15.6" x14ac:dyDescent="0.3">
      <c r="A49" s="61" t="s">
        <v>301</v>
      </c>
      <c r="B49" s="67" t="s">
        <v>215</v>
      </c>
      <c r="C49" s="144" t="s">
        <v>216</v>
      </c>
      <c r="D49" s="143"/>
      <c r="E49" s="145">
        <v>0</v>
      </c>
      <c r="F49" s="139">
        <v>0</v>
      </c>
      <c r="G49" s="140">
        <v>0</v>
      </c>
      <c r="H49" s="134"/>
      <c r="I49" s="135"/>
      <c r="J49" s="136"/>
    </row>
    <row r="50" spans="1:10" ht="15.6" x14ac:dyDescent="0.3">
      <c r="A50" s="61" t="s">
        <v>302</v>
      </c>
      <c r="B50" s="67" t="s">
        <v>217</v>
      </c>
      <c r="C50" s="144" t="s">
        <v>218</v>
      </c>
      <c r="D50" s="143"/>
      <c r="E50" s="142">
        <v>0</v>
      </c>
      <c r="F50" s="132">
        <v>0</v>
      </c>
      <c r="G50" s="133">
        <v>0</v>
      </c>
      <c r="H50" s="134"/>
      <c r="I50" s="135"/>
      <c r="J50" s="136"/>
    </row>
    <row r="51" spans="1:10" ht="15.6" x14ac:dyDescent="0.3">
      <c r="A51" s="61" t="s">
        <v>303</v>
      </c>
      <c r="B51" s="141" t="s">
        <v>219</v>
      </c>
      <c r="C51" s="64" t="s">
        <v>220</v>
      </c>
      <c r="D51" s="143"/>
      <c r="E51" s="131">
        <v>0</v>
      </c>
      <c r="F51" s="132">
        <v>0</v>
      </c>
      <c r="G51" s="133">
        <v>0</v>
      </c>
      <c r="H51" s="134"/>
      <c r="I51" s="135"/>
      <c r="J51" s="136"/>
    </row>
    <row r="52" spans="1:10" ht="15.6" x14ac:dyDescent="0.3">
      <c r="A52" s="61" t="s">
        <v>304</v>
      </c>
      <c r="B52" s="62" t="s">
        <v>221</v>
      </c>
      <c r="C52" s="64" t="s">
        <v>222</v>
      </c>
      <c r="D52" s="143"/>
      <c r="E52" s="145">
        <v>0</v>
      </c>
      <c r="F52" s="139">
        <v>0</v>
      </c>
      <c r="G52" s="140">
        <v>0</v>
      </c>
      <c r="H52" s="134"/>
      <c r="I52" s="135"/>
      <c r="J52" s="136"/>
    </row>
    <row r="53" spans="1:10" ht="15.6" x14ac:dyDescent="0.3">
      <c r="A53" s="61" t="s">
        <v>305</v>
      </c>
      <c r="B53" s="62" t="s">
        <v>223</v>
      </c>
      <c r="C53" s="64" t="s">
        <v>224</v>
      </c>
      <c r="D53" s="143"/>
      <c r="E53" s="145">
        <v>0</v>
      </c>
      <c r="F53" s="139">
        <v>0</v>
      </c>
      <c r="G53" s="140">
        <v>0</v>
      </c>
      <c r="H53" s="134"/>
      <c r="I53" s="135"/>
      <c r="J53" s="136"/>
    </row>
    <row r="54" spans="1:10" ht="15.6" x14ac:dyDescent="0.3">
      <c r="A54" s="61" t="s">
        <v>306</v>
      </c>
      <c r="B54" s="62" t="s">
        <v>225</v>
      </c>
      <c r="C54" s="64" t="s">
        <v>226</v>
      </c>
      <c r="D54" s="143"/>
      <c r="E54" s="145">
        <v>0</v>
      </c>
      <c r="F54" s="139">
        <v>0</v>
      </c>
      <c r="G54" s="140">
        <v>0</v>
      </c>
      <c r="H54" s="134"/>
      <c r="I54" s="135"/>
      <c r="J54" s="136"/>
    </row>
    <row r="55" spans="1:10" ht="15.6" x14ac:dyDescent="0.3">
      <c r="A55" s="61" t="s">
        <v>307</v>
      </c>
      <c r="B55" s="67" t="s">
        <v>227</v>
      </c>
      <c r="C55" s="64" t="s">
        <v>228</v>
      </c>
      <c r="D55" s="143"/>
      <c r="E55" s="145">
        <v>0</v>
      </c>
      <c r="F55" s="139">
        <v>0</v>
      </c>
      <c r="G55" s="140">
        <v>0</v>
      </c>
      <c r="H55" s="134"/>
      <c r="I55" s="135"/>
      <c r="J55" s="136"/>
    </row>
    <row r="56" spans="1:10" ht="15.6" x14ac:dyDescent="0.3">
      <c r="A56" s="61" t="s">
        <v>308</v>
      </c>
      <c r="B56" s="146" t="s">
        <v>229</v>
      </c>
      <c r="C56" s="147"/>
      <c r="D56" s="135"/>
      <c r="E56" s="131">
        <v>0</v>
      </c>
      <c r="F56" s="132">
        <v>0</v>
      </c>
      <c r="G56" s="133">
        <v>0</v>
      </c>
      <c r="H56" s="134"/>
      <c r="I56" s="135"/>
      <c r="J56" s="136"/>
    </row>
    <row r="57" spans="1:10" ht="15.6" x14ac:dyDescent="0.3">
      <c r="A57" s="61" t="s">
        <v>309</v>
      </c>
      <c r="B57" s="66" t="s">
        <v>15</v>
      </c>
      <c r="C57" s="66" t="s">
        <v>230</v>
      </c>
      <c r="D57" s="135"/>
      <c r="E57" s="131">
        <v>0</v>
      </c>
      <c r="F57" s="132">
        <v>0</v>
      </c>
      <c r="G57" s="133">
        <v>0</v>
      </c>
      <c r="H57" s="134"/>
      <c r="I57" s="135"/>
      <c r="J57" s="136"/>
    </row>
    <row r="58" spans="1:10" ht="15.6" x14ac:dyDescent="0.3">
      <c r="A58" s="61" t="s">
        <v>310</v>
      </c>
      <c r="B58" s="64" t="s">
        <v>231</v>
      </c>
      <c r="C58" s="64" t="s">
        <v>232</v>
      </c>
      <c r="D58" s="135"/>
      <c r="E58" s="138">
        <v>0</v>
      </c>
      <c r="F58" s="139">
        <v>0</v>
      </c>
      <c r="G58" s="140">
        <v>0</v>
      </c>
      <c r="H58" s="134"/>
      <c r="I58" s="135"/>
      <c r="J58" s="136"/>
    </row>
    <row r="59" spans="1:10" ht="15.6" x14ac:dyDescent="0.3">
      <c r="A59" s="61" t="s">
        <v>311</v>
      </c>
      <c r="B59" s="64" t="s">
        <v>233</v>
      </c>
      <c r="C59" s="64" t="s">
        <v>234</v>
      </c>
      <c r="D59" s="135"/>
      <c r="E59" s="138">
        <v>0</v>
      </c>
      <c r="F59" s="139">
        <v>0</v>
      </c>
      <c r="G59" s="140">
        <v>0</v>
      </c>
      <c r="H59" s="134"/>
      <c r="I59" s="135"/>
      <c r="J59" s="136"/>
    </row>
    <row r="60" spans="1:10" ht="15.6" x14ac:dyDescent="0.3">
      <c r="A60" s="61" t="s">
        <v>312</v>
      </c>
      <c r="B60" s="64" t="s">
        <v>235</v>
      </c>
      <c r="C60" s="64" t="s">
        <v>236</v>
      </c>
      <c r="D60" s="135"/>
      <c r="E60" s="138">
        <v>0</v>
      </c>
      <c r="F60" s="139">
        <v>0</v>
      </c>
      <c r="G60" s="140">
        <v>0</v>
      </c>
      <c r="H60" s="134"/>
      <c r="I60" s="135"/>
      <c r="J60" s="136"/>
    </row>
    <row r="61" spans="1:10" ht="15.6" x14ac:dyDescent="0.3">
      <c r="A61" s="61" t="s">
        <v>313</v>
      </c>
      <c r="B61" s="64" t="s">
        <v>237</v>
      </c>
      <c r="C61" s="64" t="s">
        <v>238</v>
      </c>
      <c r="D61" s="135"/>
      <c r="E61" s="138">
        <v>0</v>
      </c>
      <c r="F61" s="139">
        <v>0</v>
      </c>
      <c r="G61" s="140">
        <v>0</v>
      </c>
      <c r="H61" s="134"/>
      <c r="I61" s="135"/>
      <c r="J61" s="136"/>
    </row>
    <row r="62" spans="1:10" ht="15.6" x14ac:dyDescent="0.3">
      <c r="A62" s="61" t="s">
        <v>314</v>
      </c>
      <c r="B62" s="64" t="s">
        <v>239</v>
      </c>
      <c r="C62" s="64" t="s">
        <v>240</v>
      </c>
      <c r="D62" s="135"/>
      <c r="E62" s="138">
        <v>0</v>
      </c>
      <c r="F62" s="139">
        <v>0</v>
      </c>
      <c r="G62" s="140">
        <v>0</v>
      </c>
      <c r="H62" s="134"/>
      <c r="I62" s="135"/>
      <c r="J62" s="136"/>
    </row>
    <row r="63" spans="1:10" ht="15.6" x14ac:dyDescent="0.3">
      <c r="A63" s="61" t="s">
        <v>315</v>
      </c>
      <c r="B63" s="64" t="s">
        <v>241</v>
      </c>
      <c r="C63" s="64" t="s">
        <v>242</v>
      </c>
      <c r="D63" s="135"/>
      <c r="E63" s="138">
        <v>0</v>
      </c>
      <c r="F63" s="139">
        <v>0</v>
      </c>
      <c r="G63" s="140">
        <v>0</v>
      </c>
      <c r="H63" s="134"/>
      <c r="I63" s="135"/>
      <c r="J63" s="136"/>
    </row>
    <row r="64" spans="1:10" ht="15.6" x14ac:dyDescent="0.3">
      <c r="A64" s="61" t="s">
        <v>316</v>
      </c>
      <c r="B64" s="64" t="s">
        <v>243</v>
      </c>
      <c r="C64" s="64" t="s">
        <v>244</v>
      </c>
      <c r="D64" s="135"/>
      <c r="E64" s="138">
        <v>0</v>
      </c>
      <c r="F64" s="139">
        <v>0</v>
      </c>
      <c r="G64" s="140">
        <v>0</v>
      </c>
      <c r="H64" s="134"/>
      <c r="I64" s="135"/>
      <c r="J64" s="136"/>
    </row>
    <row r="65" spans="1:10" ht="15.6" x14ac:dyDescent="0.3">
      <c r="A65" s="61" t="s">
        <v>317</v>
      </c>
      <c r="B65" s="64" t="s">
        <v>245</v>
      </c>
      <c r="C65" s="64" t="s">
        <v>246</v>
      </c>
      <c r="D65" s="135"/>
      <c r="E65" s="138">
        <v>0</v>
      </c>
      <c r="F65" s="139">
        <v>0</v>
      </c>
      <c r="G65" s="140">
        <v>0</v>
      </c>
      <c r="H65" s="134"/>
      <c r="I65" s="135"/>
      <c r="J65" s="136"/>
    </row>
    <row r="66" spans="1:10" ht="15.6" x14ac:dyDescent="0.3">
      <c r="A66" s="61" t="s">
        <v>318</v>
      </c>
      <c r="B66" s="66" t="s">
        <v>17</v>
      </c>
      <c r="C66" s="66" t="s">
        <v>247</v>
      </c>
      <c r="D66" s="135"/>
      <c r="E66" s="131">
        <v>0</v>
      </c>
      <c r="F66" s="132">
        <v>0</v>
      </c>
      <c r="G66" s="133">
        <v>0</v>
      </c>
      <c r="H66" s="134"/>
      <c r="I66" s="135"/>
      <c r="J66" s="136"/>
    </row>
    <row r="67" spans="1:10" ht="15.6" x14ac:dyDescent="0.3">
      <c r="A67" s="61" t="s">
        <v>319</v>
      </c>
      <c r="B67" s="148" t="s">
        <v>248</v>
      </c>
      <c r="C67" s="64" t="s">
        <v>249</v>
      </c>
      <c r="D67" s="135"/>
      <c r="E67" s="138">
        <v>0</v>
      </c>
      <c r="F67" s="139">
        <v>0</v>
      </c>
      <c r="G67" s="140">
        <v>0</v>
      </c>
      <c r="H67" s="134"/>
      <c r="I67" s="135"/>
      <c r="J67" s="136"/>
    </row>
    <row r="68" spans="1:10" ht="15.6" x14ac:dyDescent="0.3">
      <c r="A68" s="61" t="s">
        <v>320</v>
      </c>
      <c r="B68" s="64" t="s">
        <v>250</v>
      </c>
      <c r="C68" s="64" t="s">
        <v>251</v>
      </c>
      <c r="D68" s="135"/>
      <c r="E68" s="138">
        <v>0</v>
      </c>
      <c r="F68" s="139">
        <v>0</v>
      </c>
      <c r="G68" s="140">
        <v>0</v>
      </c>
      <c r="H68" s="134"/>
      <c r="I68" s="135"/>
      <c r="J68" s="136"/>
    </row>
    <row r="69" spans="1:10" ht="15.6" x14ac:dyDescent="0.3">
      <c r="A69" s="61" t="s">
        <v>321</v>
      </c>
      <c r="B69" s="148" t="s">
        <v>252</v>
      </c>
      <c r="C69" s="64" t="s">
        <v>253</v>
      </c>
      <c r="D69" s="135"/>
      <c r="E69" s="138">
        <v>0</v>
      </c>
      <c r="F69" s="139">
        <v>0</v>
      </c>
      <c r="G69" s="140">
        <v>0</v>
      </c>
      <c r="H69" s="134"/>
      <c r="I69" s="135"/>
      <c r="J69" s="136"/>
    </row>
    <row r="70" spans="1:10" ht="15.6" x14ac:dyDescent="0.3">
      <c r="A70" s="61" t="s">
        <v>322</v>
      </c>
      <c r="B70" s="64" t="s">
        <v>254</v>
      </c>
      <c r="C70" s="64" t="s">
        <v>255</v>
      </c>
      <c r="D70" s="135"/>
      <c r="E70" s="138">
        <v>0</v>
      </c>
      <c r="F70" s="139">
        <v>0</v>
      </c>
      <c r="G70" s="140">
        <v>0</v>
      </c>
      <c r="H70" s="134"/>
      <c r="I70" s="135"/>
      <c r="J70" s="136"/>
    </row>
    <row r="71" spans="1:10" ht="15.6" x14ac:dyDescent="0.3">
      <c r="A71" s="61" t="s">
        <v>323</v>
      </c>
      <c r="B71" s="137" t="s">
        <v>256</v>
      </c>
      <c r="C71" s="64" t="s">
        <v>257</v>
      </c>
      <c r="D71" s="135"/>
      <c r="E71" s="138">
        <v>0</v>
      </c>
      <c r="F71" s="139">
        <v>0</v>
      </c>
      <c r="G71" s="140">
        <v>0</v>
      </c>
      <c r="H71" s="134"/>
      <c r="I71" s="135"/>
      <c r="J71" s="136"/>
    </row>
    <row r="72" spans="1:10" ht="15.6" x14ac:dyDescent="0.3">
      <c r="A72" s="61" t="s">
        <v>324</v>
      </c>
      <c r="B72" s="64" t="s">
        <v>258</v>
      </c>
      <c r="C72" s="64" t="s">
        <v>259</v>
      </c>
      <c r="D72" s="135"/>
      <c r="E72" s="138">
        <v>0</v>
      </c>
      <c r="F72" s="139">
        <v>0</v>
      </c>
      <c r="G72" s="140">
        <v>0</v>
      </c>
      <c r="H72" s="134"/>
      <c r="I72" s="135"/>
      <c r="J72" s="136"/>
    </row>
    <row r="73" spans="1:10" ht="15.6" x14ac:dyDescent="0.3">
      <c r="A73" s="61" t="s">
        <v>325</v>
      </c>
      <c r="B73" s="64" t="s">
        <v>260</v>
      </c>
      <c r="C73" s="64" t="s">
        <v>261</v>
      </c>
      <c r="D73" s="135"/>
      <c r="E73" s="138">
        <v>0</v>
      </c>
      <c r="F73" s="139">
        <v>0</v>
      </c>
      <c r="G73" s="140">
        <v>0</v>
      </c>
      <c r="H73" s="134"/>
      <c r="I73" s="135"/>
      <c r="J73" s="136"/>
    </row>
    <row r="74" spans="1:10" ht="15.6" x14ac:dyDescent="0.3">
      <c r="A74" s="61" t="s">
        <v>326</v>
      </c>
      <c r="B74" s="66" t="s">
        <v>19</v>
      </c>
      <c r="C74" s="149" t="s">
        <v>262</v>
      </c>
      <c r="D74" s="135"/>
      <c r="E74" s="138">
        <v>0</v>
      </c>
      <c r="F74" s="139">
        <v>0</v>
      </c>
      <c r="G74" s="140">
        <v>0</v>
      </c>
      <c r="H74" s="134"/>
      <c r="I74" s="135"/>
      <c r="J74" s="136"/>
    </row>
    <row r="75" spans="1:10" ht="15.6" x14ac:dyDescent="0.3">
      <c r="A75" s="61"/>
      <c r="B75" s="64"/>
      <c r="C75" s="4"/>
      <c r="D75" s="135"/>
      <c r="E75" s="138"/>
      <c r="F75" s="139"/>
      <c r="G75" s="140">
        <v>0</v>
      </c>
      <c r="H75" s="134"/>
      <c r="I75" s="135"/>
      <c r="J75" s="136"/>
    </row>
    <row r="76" spans="1:10" ht="15.6" x14ac:dyDescent="0.3">
      <c r="A76" s="72"/>
      <c r="B76" s="73"/>
      <c r="C76" s="150" t="s">
        <v>263</v>
      </c>
      <c r="D76" s="151"/>
      <c r="E76" s="152">
        <v>0</v>
      </c>
      <c r="F76" s="153">
        <v>0</v>
      </c>
      <c r="G76" s="154">
        <v>0</v>
      </c>
      <c r="H76" s="155"/>
      <c r="I76" s="151"/>
      <c r="J76" s="156"/>
    </row>
  </sheetData>
  <mergeCells count="4">
    <mergeCell ref="B2:J2"/>
    <mergeCell ref="E4:J4"/>
    <mergeCell ref="E5:G5"/>
    <mergeCell ref="H5:J5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0" orientation="portrait" r:id="rId1"/>
  <headerFooter alignWithMargins="0">
    <oddHeader>&amp;R&amp;"Times New Roman,Normal"&amp;12EK1-B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BEA3F-4529-44FF-935C-8AFD41122CBE}">
  <sheetPr>
    <tabColor rgb="FF92D050"/>
  </sheetPr>
  <dimension ref="A1:L74"/>
  <sheetViews>
    <sheetView showGridLines="0" topLeftCell="A64" zoomScale="70" zoomScaleNormal="70" zoomScaleSheetLayoutView="55" workbookViewId="0">
      <selection sqref="A1:XFD1048576"/>
    </sheetView>
  </sheetViews>
  <sheetFormatPr defaultColWidth="9.109375" defaultRowHeight="13.2" x14ac:dyDescent="0.25"/>
  <cols>
    <col min="1" max="1" width="5.109375" style="205" customWidth="1"/>
    <col min="2" max="2" width="10" style="161" customWidth="1"/>
    <col min="3" max="3" width="71.88671875" style="161" customWidth="1"/>
    <col min="4" max="4" width="7.33203125" style="161" customWidth="1"/>
    <col min="5" max="5" width="25" style="161" customWidth="1"/>
    <col min="6" max="6" width="28.33203125" style="161" customWidth="1"/>
    <col min="7" max="7" width="18.88671875" style="161" customWidth="1"/>
    <col min="8" max="8" width="12.5546875" style="161" bestFit="1" customWidth="1"/>
    <col min="9" max="9" width="9.109375" style="161"/>
    <col min="10" max="10" width="13.44140625" style="161" bestFit="1" customWidth="1"/>
    <col min="11" max="16384" width="9.109375" style="161"/>
  </cols>
  <sheetData>
    <row r="1" spans="1:12" ht="9.9" customHeight="1" x14ac:dyDescent="0.3">
      <c r="A1" s="158"/>
      <c r="B1" s="159"/>
      <c r="C1" s="159"/>
      <c r="D1" s="159"/>
      <c r="E1" s="159"/>
      <c r="F1" s="160"/>
      <c r="G1" s="120"/>
      <c r="H1" s="120"/>
      <c r="I1" s="120"/>
      <c r="J1" s="120"/>
      <c r="K1" s="120"/>
      <c r="L1" s="120"/>
    </row>
    <row r="2" spans="1:12" ht="17.399999999999999" x14ac:dyDescent="0.3">
      <c r="A2" s="61"/>
      <c r="B2" s="412" t="s">
        <v>327</v>
      </c>
      <c r="C2" s="413"/>
      <c r="D2" s="413"/>
      <c r="E2" s="413"/>
      <c r="F2" s="414"/>
      <c r="G2" s="120"/>
      <c r="H2" s="120"/>
      <c r="I2" s="120"/>
      <c r="J2" s="120"/>
      <c r="K2" s="120"/>
      <c r="L2" s="120"/>
    </row>
    <row r="3" spans="1:12" ht="9.9" customHeight="1" x14ac:dyDescent="0.3">
      <c r="A3" s="61"/>
      <c r="B3" s="64"/>
      <c r="C3" s="64"/>
      <c r="D3" s="64"/>
      <c r="E3" s="64"/>
      <c r="F3" s="136"/>
      <c r="G3" s="64"/>
      <c r="H3" s="64"/>
      <c r="I3" s="64"/>
      <c r="J3" s="64"/>
      <c r="K3" s="64"/>
      <c r="L3" s="120"/>
    </row>
    <row r="4" spans="1:12" ht="9.9" customHeight="1" x14ac:dyDescent="0.3">
      <c r="A4" s="61"/>
      <c r="B4" s="64"/>
      <c r="C4" s="64"/>
      <c r="D4" s="64"/>
      <c r="E4" s="89"/>
      <c r="F4" s="136"/>
      <c r="G4" s="64"/>
      <c r="H4" s="64"/>
      <c r="I4" s="64"/>
      <c r="J4" s="64"/>
      <c r="K4" s="64"/>
      <c r="L4" s="120"/>
    </row>
    <row r="5" spans="1:12" ht="15.6" x14ac:dyDescent="0.3">
      <c r="A5" s="162"/>
      <c r="B5" s="163"/>
      <c r="C5" s="163"/>
      <c r="D5" s="163"/>
      <c r="E5" s="415" t="s">
        <v>328</v>
      </c>
      <c r="F5" s="416"/>
      <c r="G5" s="64"/>
      <c r="H5" s="64"/>
      <c r="I5" s="64"/>
      <c r="J5" s="64"/>
      <c r="K5" s="64"/>
      <c r="L5" s="120"/>
    </row>
    <row r="6" spans="1:12" ht="15.6" x14ac:dyDescent="0.3">
      <c r="A6" s="164"/>
      <c r="B6" s="34"/>
      <c r="C6" s="165" t="s">
        <v>329</v>
      </c>
      <c r="D6" s="17" t="s">
        <v>5</v>
      </c>
      <c r="E6" s="166" t="s">
        <v>330</v>
      </c>
      <c r="F6" s="167" t="s">
        <v>331</v>
      </c>
      <c r="G6" s="64"/>
      <c r="H6" s="64"/>
      <c r="I6" s="64"/>
      <c r="J6" s="64"/>
      <c r="K6" s="64"/>
      <c r="L6" s="120"/>
    </row>
    <row r="7" spans="1:12" ht="15.6" x14ac:dyDescent="0.3">
      <c r="A7" s="61"/>
      <c r="B7" s="64"/>
      <c r="C7" s="103"/>
      <c r="D7" s="120"/>
      <c r="E7" s="168" t="s">
        <v>92</v>
      </c>
      <c r="F7" s="169" t="s">
        <v>93</v>
      </c>
      <c r="G7" s="64"/>
      <c r="H7" s="64"/>
      <c r="I7" s="170"/>
      <c r="J7" s="64"/>
      <c r="K7" s="170"/>
      <c r="L7" s="120"/>
    </row>
    <row r="8" spans="1:12" ht="9.9" customHeight="1" x14ac:dyDescent="0.3">
      <c r="A8" s="171"/>
      <c r="B8" s="172"/>
      <c r="C8" s="173"/>
      <c r="D8" s="125"/>
      <c r="E8" s="126"/>
      <c r="F8" s="129"/>
      <c r="G8" s="64"/>
      <c r="H8" s="64"/>
      <c r="I8" s="170"/>
      <c r="J8" s="64"/>
      <c r="K8" s="170"/>
      <c r="L8" s="120"/>
    </row>
    <row r="9" spans="1:12" s="180" customFormat="1" ht="15.6" x14ac:dyDescent="0.3">
      <c r="A9" s="174"/>
      <c r="B9" s="66" t="s">
        <v>9</v>
      </c>
      <c r="C9" s="175" t="s">
        <v>332</v>
      </c>
      <c r="D9" s="176"/>
      <c r="E9" s="177">
        <v>135577</v>
      </c>
      <c r="F9" s="178">
        <v>10236</v>
      </c>
      <c r="G9" s="179"/>
      <c r="H9" s="66"/>
      <c r="I9" s="179"/>
      <c r="J9" s="179"/>
      <c r="K9" s="66"/>
      <c r="L9" s="113"/>
    </row>
    <row r="10" spans="1:12" ht="15.6" x14ac:dyDescent="0.3">
      <c r="A10" s="96" t="s">
        <v>439</v>
      </c>
      <c r="B10" s="89" t="s">
        <v>333</v>
      </c>
      <c r="C10" s="181" t="s">
        <v>334</v>
      </c>
      <c r="D10" s="170"/>
      <c r="E10" s="139">
        <v>0</v>
      </c>
      <c r="F10" s="182">
        <v>0</v>
      </c>
      <c r="G10" s="64"/>
      <c r="H10" s="66"/>
      <c r="I10" s="179"/>
      <c r="J10" s="179"/>
      <c r="K10" s="64"/>
      <c r="L10" s="120"/>
    </row>
    <row r="11" spans="1:12" ht="15.6" x14ac:dyDescent="0.3">
      <c r="A11" s="96" t="s">
        <v>440</v>
      </c>
      <c r="B11" s="89" t="s">
        <v>335</v>
      </c>
      <c r="C11" s="181" t="s">
        <v>336</v>
      </c>
      <c r="D11" s="170"/>
      <c r="E11" s="139">
        <v>0</v>
      </c>
      <c r="F11" s="182">
        <v>0</v>
      </c>
      <c r="G11" s="64"/>
      <c r="H11" s="66"/>
      <c r="I11" s="179"/>
      <c r="J11" s="179"/>
      <c r="K11" s="64"/>
      <c r="L11" s="120"/>
    </row>
    <row r="12" spans="1:12" ht="15.6" x14ac:dyDescent="0.3">
      <c r="A12" s="96" t="s">
        <v>441</v>
      </c>
      <c r="B12" s="89" t="s">
        <v>337</v>
      </c>
      <c r="C12" s="181" t="s">
        <v>338</v>
      </c>
      <c r="D12" s="170"/>
      <c r="E12" s="139">
        <v>135341</v>
      </c>
      <c r="F12" s="182">
        <v>10236</v>
      </c>
      <c r="G12" s="64"/>
      <c r="H12" s="66"/>
      <c r="I12" s="179"/>
      <c r="J12" s="179"/>
      <c r="K12" s="64"/>
      <c r="L12" s="120"/>
    </row>
    <row r="13" spans="1:12" ht="15.6" x14ac:dyDescent="0.3">
      <c r="A13" s="96" t="s">
        <v>442</v>
      </c>
      <c r="B13" s="89" t="s">
        <v>339</v>
      </c>
      <c r="C13" s="181" t="s">
        <v>340</v>
      </c>
      <c r="D13" s="170"/>
      <c r="E13" s="139">
        <v>0</v>
      </c>
      <c r="F13" s="182">
        <v>0</v>
      </c>
      <c r="G13" s="64"/>
      <c r="H13" s="66"/>
      <c r="I13" s="179"/>
      <c r="J13" s="179"/>
      <c r="K13" s="64"/>
      <c r="L13" s="120"/>
    </row>
    <row r="14" spans="1:12" ht="15.6" x14ac:dyDescent="0.3">
      <c r="A14" s="96" t="s">
        <v>443</v>
      </c>
      <c r="B14" s="89" t="s">
        <v>341</v>
      </c>
      <c r="C14" s="181" t="s">
        <v>342</v>
      </c>
      <c r="D14" s="170"/>
      <c r="E14" s="139">
        <v>234</v>
      </c>
      <c r="F14" s="182">
        <v>0</v>
      </c>
      <c r="G14" s="64"/>
      <c r="H14" s="66"/>
      <c r="I14" s="179"/>
      <c r="J14" s="179"/>
      <c r="K14" s="64"/>
      <c r="L14" s="120"/>
    </row>
    <row r="15" spans="1:12" ht="15.6" x14ac:dyDescent="0.3">
      <c r="A15" s="96" t="s">
        <v>444</v>
      </c>
      <c r="B15" s="89" t="s">
        <v>343</v>
      </c>
      <c r="C15" s="181" t="s">
        <v>344</v>
      </c>
      <c r="D15" s="170"/>
      <c r="E15" s="139">
        <v>234</v>
      </c>
      <c r="F15" s="182">
        <v>0</v>
      </c>
      <c r="G15" s="64"/>
      <c r="H15" s="66"/>
      <c r="I15" s="179"/>
      <c r="J15" s="179"/>
      <c r="K15" s="64"/>
      <c r="L15" s="120"/>
    </row>
    <row r="16" spans="1:12" ht="15.6" x14ac:dyDescent="0.3">
      <c r="A16" s="96" t="s">
        <v>445</v>
      </c>
      <c r="B16" s="89" t="s">
        <v>345</v>
      </c>
      <c r="C16" s="181" t="s">
        <v>346</v>
      </c>
      <c r="D16" s="170"/>
      <c r="E16" s="139">
        <v>0</v>
      </c>
      <c r="F16" s="182">
        <v>0</v>
      </c>
      <c r="G16" s="64"/>
      <c r="H16" s="66"/>
      <c r="I16" s="179"/>
      <c r="J16" s="179"/>
      <c r="K16" s="64"/>
      <c r="L16" s="120"/>
    </row>
    <row r="17" spans="1:12" ht="15.6" x14ac:dyDescent="0.3">
      <c r="A17" s="96" t="s">
        <v>446</v>
      </c>
      <c r="B17" s="89" t="s">
        <v>347</v>
      </c>
      <c r="C17" s="181" t="s">
        <v>348</v>
      </c>
      <c r="D17" s="170"/>
      <c r="E17" s="139">
        <v>0</v>
      </c>
      <c r="F17" s="182">
        <v>0</v>
      </c>
      <c r="G17" s="64"/>
      <c r="H17" s="66"/>
      <c r="I17" s="179"/>
      <c r="J17" s="179"/>
      <c r="K17" s="64"/>
      <c r="L17" s="120"/>
    </row>
    <row r="18" spans="1:12" ht="15.6" x14ac:dyDescent="0.3">
      <c r="A18" s="96" t="s">
        <v>447</v>
      </c>
      <c r="B18" s="89" t="s">
        <v>349</v>
      </c>
      <c r="C18" s="181" t="s">
        <v>350</v>
      </c>
      <c r="D18" s="170"/>
      <c r="E18" s="139">
        <v>0</v>
      </c>
      <c r="F18" s="182">
        <v>0</v>
      </c>
      <c r="G18" s="64"/>
      <c r="H18" s="66"/>
      <c r="I18" s="179"/>
      <c r="J18" s="179"/>
      <c r="K18" s="64"/>
      <c r="L18" s="120"/>
    </row>
    <row r="19" spans="1:12" ht="15.6" x14ac:dyDescent="0.3">
      <c r="A19" s="96" t="s">
        <v>448</v>
      </c>
      <c r="B19" s="89" t="s">
        <v>351</v>
      </c>
      <c r="C19" s="183" t="s">
        <v>352</v>
      </c>
      <c r="D19" s="176"/>
      <c r="E19" s="184">
        <v>2</v>
      </c>
      <c r="F19" s="182">
        <v>0</v>
      </c>
      <c r="G19" s="64"/>
      <c r="H19" s="66"/>
      <c r="I19" s="179"/>
      <c r="J19" s="179"/>
      <c r="K19" s="64"/>
      <c r="L19" s="120"/>
    </row>
    <row r="20" spans="1:12" s="180" customFormat="1" ht="15.6" x14ac:dyDescent="0.3">
      <c r="A20" s="174" t="s">
        <v>449</v>
      </c>
      <c r="B20" s="49" t="s">
        <v>11</v>
      </c>
      <c r="C20" s="185" t="s">
        <v>353</v>
      </c>
      <c r="D20" s="176"/>
      <c r="E20" s="177">
        <v>622</v>
      </c>
      <c r="F20" s="178">
        <v>0</v>
      </c>
      <c r="G20" s="66"/>
      <c r="H20" s="66"/>
      <c r="I20" s="179"/>
      <c r="J20" s="179"/>
      <c r="K20" s="66"/>
      <c r="L20" s="113"/>
    </row>
    <row r="21" spans="1:12" ht="15.6" x14ac:dyDescent="0.3">
      <c r="A21" s="96" t="s">
        <v>450</v>
      </c>
      <c r="B21" s="62" t="s">
        <v>354</v>
      </c>
      <c r="C21" s="134" t="s">
        <v>355</v>
      </c>
      <c r="D21" s="170"/>
      <c r="E21" s="139">
        <v>0</v>
      </c>
      <c r="F21" s="182">
        <v>0</v>
      </c>
      <c r="G21" s="64"/>
      <c r="H21" s="66"/>
      <c r="I21" s="179"/>
      <c r="J21" s="179"/>
      <c r="K21" s="64"/>
      <c r="L21" s="120"/>
    </row>
    <row r="22" spans="1:12" ht="15.6" x14ac:dyDescent="0.3">
      <c r="A22" s="96" t="s">
        <v>451</v>
      </c>
      <c r="B22" s="62" t="s">
        <v>356</v>
      </c>
      <c r="C22" s="183" t="s">
        <v>357</v>
      </c>
      <c r="D22" s="176"/>
      <c r="E22" s="184">
        <v>0</v>
      </c>
      <c r="F22" s="182">
        <v>0</v>
      </c>
      <c r="G22" s="64"/>
      <c r="H22" s="66"/>
      <c r="I22" s="179"/>
      <c r="J22" s="179"/>
      <c r="K22" s="64"/>
      <c r="L22" s="120"/>
    </row>
    <row r="23" spans="1:12" ht="15.6" x14ac:dyDescent="0.3">
      <c r="A23" s="96" t="s">
        <v>452</v>
      </c>
      <c r="B23" s="62" t="s">
        <v>358</v>
      </c>
      <c r="C23" s="181" t="s">
        <v>359</v>
      </c>
      <c r="D23" s="176"/>
      <c r="E23" s="184">
        <v>0</v>
      </c>
      <c r="F23" s="182">
        <v>0</v>
      </c>
      <c r="G23" s="64"/>
      <c r="H23" s="66"/>
      <c r="I23" s="179"/>
      <c r="J23" s="179"/>
      <c r="K23" s="64"/>
      <c r="L23" s="120"/>
    </row>
    <row r="24" spans="1:12" ht="15.6" x14ac:dyDescent="0.3">
      <c r="A24" s="96" t="s">
        <v>453</v>
      </c>
      <c r="B24" s="62" t="s">
        <v>360</v>
      </c>
      <c r="C24" s="134" t="s">
        <v>361</v>
      </c>
      <c r="D24" s="170"/>
      <c r="E24" s="139">
        <v>0</v>
      </c>
      <c r="F24" s="182">
        <v>0</v>
      </c>
      <c r="G24" s="64"/>
      <c r="H24" s="66"/>
      <c r="I24" s="179"/>
      <c r="J24" s="179"/>
      <c r="K24" s="64"/>
      <c r="L24" s="120"/>
    </row>
    <row r="25" spans="1:12" ht="15.6" x14ac:dyDescent="0.3">
      <c r="A25" s="96" t="s">
        <v>454</v>
      </c>
      <c r="B25" s="62" t="s">
        <v>362</v>
      </c>
      <c r="C25" s="134" t="s">
        <v>363</v>
      </c>
      <c r="D25" s="170"/>
      <c r="E25" s="139">
        <v>622</v>
      </c>
      <c r="F25" s="182">
        <v>0</v>
      </c>
      <c r="G25" s="64"/>
      <c r="H25" s="66"/>
      <c r="I25" s="179"/>
      <c r="J25" s="179"/>
      <c r="K25" s="64"/>
      <c r="L25" s="120"/>
    </row>
    <row r="26" spans="1:12" ht="15.6" x14ac:dyDescent="0.3">
      <c r="A26" s="96" t="s">
        <v>455</v>
      </c>
      <c r="B26" s="62" t="s">
        <v>364</v>
      </c>
      <c r="C26" s="183" t="s">
        <v>365</v>
      </c>
      <c r="D26" s="176"/>
      <c r="E26" s="184">
        <v>0</v>
      </c>
      <c r="F26" s="182">
        <v>0</v>
      </c>
      <c r="G26" s="64"/>
      <c r="H26" s="66"/>
      <c r="I26" s="179"/>
      <c r="J26" s="179"/>
      <c r="K26" s="64"/>
      <c r="L26" s="120"/>
    </row>
    <row r="27" spans="1:12" s="180" customFormat="1" ht="15.6" x14ac:dyDescent="0.3">
      <c r="A27" s="174" t="s">
        <v>456</v>
      </c>
      <c r="B27" s="66" t="s">
        <v>13</v>
      </c>
      <c r="C27" s="186" t="s">
        <v>366</v>
      </c>
      <c r="D27" s="170"/>
      <c r="E27" s="177">
        <v>134955</v>
      </c>
      <c r="F27" s="178">
        <v>10236</v>
      </c>
      <c r="G27" s="66"/>
      <c r="H27" s="66"/>
      <c r="I27" s="179"/>
      <c r="J27" s="179"/>
      <c r="K27" s="66"/>
      <c r="L27" s="113"/>
    </row>
    <row r="28" spans="1:12" s="180" customFormat="1" ht="15.6" x14ac:dyDescent="0.3">
      <c r="A28" s="174" t="s">
        <v>457</v>
      </c>
      <c r="B28" s="66" t="s">
        <v>15</v>
      </c>
      <c r="C28" s="186" t="s">
        <v>367</v>
      </c>
      <c r="D28" s="170"/>
      <c r="E28" s="177">
        <v>-81</v>
      </c>
      <c r="F28" s="178">
        <v>0</v>
      </c>
      <c r="G28" s="66"/>
      <c r="H28" s="66"/>
      <c r="I28" s="179"/>
      <c r="J28" s="179"/>
      <c r="K28" s="66"/>
      <c r="L28" s="113"/>
    </row>
    <row r="29" spans="1:12" ht="15.6" x14ac:dyDescent="0.3">
      <c r="A29" s="96" t="s">
        <v>458</v>
      </c>
      <c r="B29" s="62" t="s">
        <v>368</v>
      </c>
      <c r="C29" s="134" t="s">
        <v>369</v>
      </c>
      <c r="D29" s="170"/>
      <c r="E29" s="139">
        <v>0</v>
      </c>
      <c r="F29" s="182">
        <v>0</v>
      </c>
      <c r="G29" s="64"/>
      <c r="H29" s="66"/>
      <c r="I29" s="179"/>
      <c r="J29" s="179"/>
      <c r="K29" s="64"/>
      <c r="L29" s="120"/>
    </row>
    <row r="30" spans="1:12" ht="15.6" x14ac:dyDescent="0.3">
      <c r="A30" s="96" t="s">
        <v>459</v>
      </c>
      <c r="B30" s="62" t="s">
        <v>370</v>
      </c>
      <c r="C30" s="134" t="s">
        <v>371</v>
      </c>
      <c r="D30" s="170"/>
      <c r="E30" s="139">
        <v>0</v>
      </c>
      <c r="F30" s="182">
        <v>0</v>
      </c>
      <c r="G30" s="64"/>
      <c r="H30" s="66"/>
      <c r="I30" s="179"/>
      <c r="J30" s="179"/>
      <c r="K30" s="64"/>
      <c r="L30" s="120"/>
    </row>
    <row r="31" spans="1:12" ht="15.6" x14ac:dyDescent="0.3">
      <c r="A31" s="96" t="s">
        <v>460</v>
      </c>
      <c r="B31" s="62" t="s">
        <v>372</v>
      </c>
      <c r="C31" s="134" t="s">
        <v>228</v>
      </c>
      <c r="D31" s="170"/>
      <c r="E31" s="139">
        <v>0</v>
      </c>
      <c r="F31" s="182">
        <v>0</v>
      </c>
      <c r="G31" s="64"/>
      <c r="H31" s="66"/>
      <c r="I31" s="179"/>
      <c r="J31" s="179"/>
      <c r="K31" s="64"/>
      <c r="L31" s="120"/>
    </row>
    <row r="32" spans="1:12" ht="15.6" x14ac:dyDescent="0.3">
      <c r="A32" s="96" t="s">
        <v>461</v>
      </c>
      <c r="B32" s="62" t="s">
        <v>373</v>
      </c>
      <c r="C32" s="134" t="s">
        <v>374</v>
      </c>
      <c r="D32" s="170"/>
      <c r="E32" s="139">
        <v>81</v>
      </c>
      <c r="F32" s="182">
        <v>0</v>
      </c>
      <c r="G32" s="64"/>
      <c r="H32" s="66"/>
      <c r="I32" s="179"/>
      <c r="J32" s="179"/>
      <c r="K32" s="64"/>
      <c r="L32" s="120"/>
    </row>
    <row r="33" spans="1:12" ht="15.6" x14ac:dyDescent="0.3">
      <c r="A33" s="96" t="s">
        <v>462</v>
      </c>
      <c r="B33" s="62" t="s">
        <v>375</v>
      </c>
      <c r="C33" s="181" t="s">
        <v>376</v>
      </c>
      <c r="D33" s="170"/>
      <c r="E33" s="187">
        <v>0</v>
      </c>
      <c r="F33" s="182">
        <v>0</v>
      </c>
      <c r="G33" s="64"/>
      <c r="H33" s="66"/>
      <c r="I33" s="179"/>
      <c r="J33" s="179"/>
      <c r="K33" s="64"/>
      <c r="L33" s="120"/>
    </row>
    <row r="34" spans="1:12" ht="15.6" x14ac:dyDescent="0.3">
      <c r="A34" s="96" t="s">
        <v>463</v>
      </c>
      <c r="B34" s="62" t="s">
        <v>377</v>
      </c>
      <c r="C34" s="134" t="s">
        <v>228</v>
      </c>
      <c r="D34" s="170"/>
      <c r="E34" s="139">
        <v>81</v>
      </c>
      <c r="F34" s="182">
        <v>0</v>
      </c>
      <c r="G34" s="64"/>
      <c r="H34" s="66"/>
      <c r="I34" s="179"/>
      <c r="J34" s="179"/>
      <c r="K34" s="64"/>
      <c r="L34" s="120"/>
    </row>
    <row r="35" spans="1:12" s="180" customFormat="1" ht="15.6" x14ac:dyDescent="0.3">
      <c r="A35" s="174" t="s">
        <v>464</v>
      </c>
      <c r="B35" s="48" t="s">
        <v>17</v>
      </c>
      <c r="C35" s="186" t="s">
        <v>378</v>
      </c>
      <c r="D35" s="176"/>
      <c r="E35" s="177">
        <v>0</v>
      </c>
      <c r="F35" s="178">
        <v>0</v>
      </c>
      <c r="G35" s="66"/>
      <c r="H35" s="66"/>
      <c r="I35" s="179"/>
      <c r="J35" s="179"/>
      <c r="K35" s="66"/>
      <c r="L35" s="113"/>
    </row>
    <row r="36" spans="1:12" s="180" customFormat="1" ht="15.6" x14ac:dyDescent="0.3">
      <c r="A36" s="174" t="s">
        <v>465</v>
      </c>
      <c r="B36" s="66" t="s">
        <v>19</v>
      </c>
      <c r="C36" s="186" t="s">
        <v>379</v>
      </c>
      <c r="D36" s="176"/>
      <c r="E36" s="177">
        <v>290951</v>
      </c>
      <c r="F36" s="178">
        <v>2767</v>
      </c>
      <c r="G36" s="66"/>
      <c r="H36" s="66"/>
      <c r="I36" s="179"/>
      <c r="J36" s="179"/>
      <c r="K36" s="66"/>
      <c r="L36" s="113"/>
    </row>
    <row r="37" spans="1:12" ht="15.6" x14ac:dyDescent="0.3">
      <c r="A37" s="96" t="s">
        <v>466</v>
      </c>
      <c r="B37" s="62" t="s">
        <v>21</v>
      </c>
      <c r="C37" s="134" t="s">
        <v>380</v>
      </c>
      <c r="D37" s="170"/>
      <c r="E37" s="139">
        <v>280757</v>
      </c>
      <c r="F37" s="182">
        <v>2767</v>
      </c>
      <c r="G37" s="179"/>
      <c r="H37" s="66"/>
      <c r="I37" s="179"/>
      <c r="J37" s="179"/>
      <c r="K37" s="64"/>
      <c r="L37" s="120"/>
    </row>
    <row r="38" spans="1:12" ht="15.6" x14ac:dyDescent="0.3">
      <c r="A38" s="96" t="s">
        <v>467</v>
      </c>
      <c r="B38" s="62" t="s">
        <v>23</v>
      </c>
      <c r="C38" s="134" t="s">
        <v>381</v>
      </c>
      <c r="D38" s="170"/>
      <c r="E38" s="139">
        <v>0</v>
      </c>
      <c r="F38" s="182">
        <v>0</v>
      </c>
      <c r="G38" s="64"/>
      <c r="H38" s="66"/>
      <c r="I38" s="179"/>
      <c r="J38" s="179"/>
      <c r="K38" s="64"/>
      <c r="L38" s="120"/>
    </row>
    <row r="39" spans="1:12" ht="15.6" x14ac:dyDescent="0.3">
      <c r="A39" s="96" t="s">
        <v>468</v>
      </c>
      <c r="B39" s="62" t="s">
        <v>382</v>
      </c>
      <c r="C39" s="134" t="s">
        <v>383</v>
      </c>
      <c r="D39" s="170"/>
      <c r="E39" s="139">
        <v>10194</v>
      </c>
      <c r="F39" s="182">
        <v>0</v>
      </c>
      <c r="G39" s="188"/>
      <c r="H39" s="66"/>
      <c r="I39" s="179"/>
      <c r="J39" s="179"/>
      <c r="K39" s="64"/>
      <c r="L39" s="120"/>
    </row>
    <row r="40" spans="1:12" s="180" customFormat="1" ht="15.6" x14ac:dyDescent="0.3">
      <c r="A40" s="174" t="s">
        <v>469</v>
      </c>
      <c r="B40" s="66" t="s">
        <v>25</v>
      </c>
      <c r="C40" s="186" t="s">
        <v>384</v>
      </c>
      <c r="D40" s="176"/>
      <c r="E40" s="177">
        <v>0</v>
      </c>
      <c r="F40" s="178">
        <v>0</v>
      </c>
      <c r="G40" s="66"/>
      <c r="H40" s="66"/>
      <c r="I40" s="179"/>
      <c r="J40" s="179"/>
      <c r="K40" s="66"/>
      <c r="L40" s="113"/>
    </row>
    <row r="41" spans="1:12" s="180" customFormat="1" ht="15.6" x14ac:dyDescent="0.3">
      <c r="A41" s="174" t="s">
        <v>470</v>
      </c>
      <c r="B41" s="48" t="s">
        <v>27</v>
      </c>
      <c r="C41" s="186" t="s">
        <v>385</v>
      </c>
      <c r="D41" s="170"/>
      <c r="E41" s="177">
        <v>425825</v>
      </c>
      <c r="F41" s="178">
        <v>13003</v>
      </c>
      <c r="G41" s="66"/>
      <c r="H41" s="66"/>
      <c r="I41" s="179"/>
      <c r="J41" s="179"/>
      <c r="K41" s="66"/>
      <c r="L41" s="113"/>
    </row>
    <row r="42" spans="1:12" s="180" customFormat="1" ht="15.6" x14ac:dyDescent="0.3">
      <c r="A42" s="174" t="s">
        <v>471</v>
      </c>
      <c r="B42" s="66" t="s">
        <v>39</v>
      </c>
      <c r="C42" s="186" t="s">
        <v>386</v>
      </c>
      <c r="D42" s="176"/>
      <c r="E42" s="177">
        <v>0</v>
      </c>
      <c r="F42" s="178">
        <v>0</v>
      </c>
      <c r="G42" s="66"/>
      <c r="H42" s="66"/>
      <c r="I42" s="179"/>
      <c r="J42" s="179"/>
      <c r="K42" s="66"/>
      <c r="L42" s="113"/>
    </row>
    <row r="43" spans="1:12" s="180" customFormat="1" ht="15.6" x14ac:dyDescent="0.3">
      <c r="A43" s="174" t="s">
        <v>472</v>
      </c>
      <c r="B43" s="52" t="s">
        <v>41</v>
      </c>
      <c r="C43" s="186" t="s">
        <v>387</v>
      </c>
      <c r="D43" s="176"/>
      <c r="E43" s="177">
        <v>171468</v>
      </c>
      <c r="F43" s="178">
        <v>9793</v>
      </c>
      <c r="G43" s="66"/>
      <c r="H43" s="66"/>
      <c r="I43" s="179"/>
      <c r="J43" s="179"/>
      <c r="K43" s="66"/>
      <c r="L43" s="66"/>
    </row>
    <row r="44" spans="1:12" s="180" customFormat="1" ht="15.6" x14ac:dyDescent="0.3">
      <c r="A44" s="174" t="s">
        <v>473</v>
      </c>
      <c r="B44" s="66" t="s">
        <v>43</v>
      </c>
      <c r="C44" s="189" t="s">
        <v>388</v>
      </c>
      <c r="D44" s="176"/>
      <c r="E44" s="177">
        <v>127231</v>
      </c>
      <c r="F44" s="178">
        <v>6625</v>
      </c>
      <c r="G44" s="66"/>
      <c r="H44" s="66"/>
      <c r="I44" s="179"/>
      <c r="J44" s="179"/>
      <c r="K44" s="66"/>
      <c r="L44" s="113"/>
    </row>
    <row r="45" spans="1:12" s="180" customFormat="1" ht="15.6" x14ac:dyDescent="0.3">
      <c r="A45" s="174" t="s">
        <v>474</v>
      </c>
      <c r="B45" s="66" t="s">
        <v>49</v>
      </c>
      <c r="C45" s="186" t="s">
        <v>389</v>
      </c>
      <c r="D45" s="176"/>
      <c r="E45" s="177">
        <v>127126</v>
      </c>
      <c r="F45" s="190">
        <v>-3415</v>
      </c>
      <c r="G45" s="66"/>
      <c r="I45" s="179"/>
      <c r="J45" s="179"/>
      <c r="K45" s="66"/>
      <c r="L45" s="113"/>
    </row>
    <row r="46" spans="1:12" s="180" customFormat="1" ht="15.6" x14ac:dyDescent="0.3">
      <c r="A46" s="174" t="s">
        <v>475</v>
      </c>
      <c r="B46" s="66" t="s">
        <v>55</v>
      </c>
      <c r="C46" s="186" t="s">
        <v>390</v>
      </c>
      <c r="D46" s="170"/>
      <c r="E46" s="177">
        <v>0</v>
      </c>
      <c r="F46" s="191">
        <v>0</v>
      </c>
      <c r="G46" s="179"/>
      <c r="H46" s="66"/>
      <c r="I46" s="179"/>
      <c r="J46" s="179"/>
      <c r="K46" s="66"/>
      <c r="L46" s="113"/>
    </row>
    <row r="47" spans="1:12" s="180" customFormat="1" ht="15.6" x14ac:dyDescent="0.3">
      <c r="A47" s="174"/>
      <c r="B47" s="66"/>
      <c r="C47" s="192" t="s">
        <v>391</v>
      </c>
      <c r="D47" s="168"/>
      <c r="E47" s="177"/>
      <c r="F47" s="178"/>
      <c r="G47" s="66"/>
      <c r="H47" s="66"/>
      <c r="I47" s="179"/>
      <c r="J47" s="179"/>
      <c r="K47" s="66"/>
      <c r="L47" s="113"/>
    </row>
    <row r="48" spans="1:12" s="180" customFormat="1" ht="15.6" x14ac:dyDescent="0.3">
      <c r="A48" s="174" t="s">
        <v>476</v>
      </c>
      <c r="B48" s="66" t="s">
        <v>57</v>
      </c>
      <c r="C48" s="417" t="s">
        <v>392</v>
      </c>
      <c r="D48" s="168"/>
      <c r="E48" s="177">
        <v>0</v>
      </c>
      <c r="F48" s="191">
        <v>0</v>
      </c>
      <c r="G48" s="66"/>
      <c r="H48" s="66"/>
      <c r="I48" s="179"/>
      <c r="J48" s="179"/>
      <c r="K48" s="66"/>
      <c r="L48" s="113"/>
    </row>
    <row r="49" spans="1:12" s="180" customFormat="1" ht="15.6" x14ac:dyDescent="0.3">
      <c r="A49" s="174"/>
      <c r="B49" s="66"/>
      <c r="C49" s="417"/>
      <c r="D49" s="176"/>
      <c r="E49" s="177"/>
      <c r="F49" s="178"/>
      <c r="G49" s="66"/>
      <c r="I49" s="179"/>
      <c r="J49" s="179"/>
      <c r="L49" s="113"/>
    </row>
    <row r="50" spans="1:12" s="180" customFormat="1" ht="15.6" x14ac:dyDescent="0.3">
      <c r="A50" s="174" t="s">
        <v>477</v>
      </c>
      <c r="B50" s="66" t="s">
        <v>393</v>
      </c>
      <c r="C50" s="186" t="s">
        <v>394</v>
      </c>
      <c r="D50" s="176"/>
      <c r="E50" s="177">
        <v>0</v>
      </c>
      <c r="F50" s="178">
        <v>0</v>
      </c>
      <c r="G50" s="66"/>
      <c r="I50" s="179"/>
      <c r="J50" s="179"/>
      <c r="L50" s="113"/>
    </row>
    <row r="51" spans="1:12" s="180" customFormat="1" ht="15.6" x14ac:dyDescent="0.3">
      <c r="A51" s="174" t="s">
        <v>478</v>
      </c>
      <c r="B51" s="66" t="s">
        <v>395</v>
      </c>
      <c r="C51" s="186" t="s">
        <v>396</v>
      </c>
      <c r="D51" s="176"/>
      <c r="E51" s="177">
        <v>127126</v>
      </c>
      <c r="F51" s="191">
        <v>-3415</v>
      </c>
      <c r="G51" s="66"/>
      <c r="H51" s="66"/>
      <c r="I51" s="179"/>
      <c r="J51" s="179"/>
      <c r="K51" s="66"/>
      <c r="L51" s="113"/>
    </row>
    <row r="52" spans="1:12" s="180" customFormat="1" ht="15.6" x14ac:dyDescent="0.3">
      <c r="A52" s="174" t="s">
        <v>479</v>
      </c>
      <c r="B52" s="48" t="s">
        <v>397</v>
      </c>
      <c r="C52" s="186" t="s">
        <v>398</v>
      </c>
      <c r="D52" s="176"/>
      <c r="E52" s="193">
        <v>-44366</v>
      </c>
      <c r="F52" s="194">
        <v>-1545</v>
      </c>
      <c r="G52" s="66"/>
      <c r="H52" s="66"/>
      <c r="I52" s="179"/>
      <c r="J52" s="179"/>
      <c r="K52" s="66"/>
      <c r="L52" s="113"/>
    </row>
    <row r="53" spans="1:12" s="180" customFormat="1" ht="15.6" x14ac:dyDescent="0.3">
      <c r="A53" s="174" t="s">
        <v>480</v>
      </c>
      <c r="B53" s="148" t="s">
        <v>399</v>
      </c>
      <c r="C53" s="181" t="s">
        <v>400</v>
      </c>
      <c r="D53" s="176"/>
      <c r="E53" s="139">
        <v>0</v>
      </c>
      <c r="F53" s="178">
        <v>0</v>
      </c>
      <c r="G53" s="179"/>
      <c r="H53" s="66"/>
      <c r="I53" s="179"/>
      <c r="J53" s="179"/>
      <c r="K53" s="66"/>
      <c r="L53" s="113"/>
    </row>
    <row r="54" spans="1:12" s="180" customFormat="1" ht="15.6" x14ac:dyDescent="0.3">
      <c r="A54" s="174" t="s">
        <v>481</v>
      </c>
      <c r="B54" s="148" t="s">
        <v>401</v>
      </c>
      <c r="C54" s="195" t="s">
        <v>402</v>
      </c>
      <c r="D54" s="176"/>
      <c r="E54" s="196">
        <v>42189</v>
      </c>
      <c r="F54" s="178">
        <v>0</v>
      </c>
      <c r="G54" s="66"/>
      <c r="H54" s="179"/>
      <c r="I54" s="179"/>
      <c r="J54" s="179"/>
      <c r="K54" s="66"/>
      <c r="L54" s="113"/>
    </row>
    <row r="55" spans="1:12" s="180" customFormat="1" ht="15.6" x14ac:dyDescent="0.3">
      <c r="A55" s="174" t="s">
        <v>482</v>
      </c>
      <c r="B55" s="148" t="s">
        <v>403</v>
      </c>
      <c r="C55" s="195" t="s">
        <v>404</v>
      </c>
      <c r="D55" s="176"/>
      <c r="E55" s="193">
        <v>-86555</v>
      </c>
      <c r="F55" s="194">
        <v>-1545</v>
      </c>
      <c r="G55" s="66"/>
      <c r="H55" s="66"/>
      <c r="I55" s="179"/>
      <c r="J55" s="179"/>
      <c r="K55" s="66"/>
      <c r="L55" s="113"/>
    </row>
    <row r="56" spans="1:12" s="180" customFormat="1" ht="15.6" x14ac:dyDescent="0.3">
      <c r="A56" s="174" t="s">
        <v>483</v>
      </c>
      <c r="B56" s="66" t="s">
        <v>405</v>
      </c>
      <c r="C56" s="186" t="s">
        <v>406</v>
      </c>
      <c r="D56" s="176"/>
      <c r="E56" s="132">
        <v>171492</v>
      </c>
      <c r="F56" s="197">
        <v>-1870</v>
      </c>
      <c r="G56" s="66"/>
      <c r="H56" s="66"/>
      <c r="I56" s="179"/>
      <c r="J56" s="179"/>
      <c r="K56" s="66"/>
      <c r="L56" s="113"/>
    </row>
    <row r="57" spans="1:12" s="180" customFormat="1" ht="15.6" x14ac:dyDescent="0.3">
      <c r="A57" s="174" t="s">
        <v>484</v>
      </c>
      <c r="B57" s="66" t="s">
        <v>407</v>
      </c>
      <c r="C57" s="186" t="s">
        <v>408</v>
      </c>
      <c r="D57" s="176"/>
      <c r="E57" s="177">
        <v>0</v>
      </c>
      <c r="F57" s="178">
        <v>0</v>
      </c>
      <c r="G57" s="66"/>
      <c r="H57" s="66"/>
      <c r="I57" s="179"/>
      <c r="J57" s="179"/>
      <c r="K57" s="66"/>
      <c r="L57" s="113"/>
    </row>
    <row r="58" spans="1:12" s="180" customFormat="1" ht="15.6" x14ac:dyDescent="0.3">
      <c r="A58" s="174" t="s">
        <v>485</v>
      </c>
      <c r="B58" s="67" t="s">
        <v>409</v>
      </c>
      <c r="C58" s="195" t="s">
        <v>410</v>
      </c>
      <c r="D58" s="176"/>
      <c r="E58" s="177">
        <v>0</v>
      </c>
      <c r="F58" s="182">
        <v>0</v>
      </c>
      <c r="G58" s="66"/>
      <c r="H58" s="66"/>
      <c r="I58" s="179"/>
      <c r="J58" s="179"/>
      <c r="K58" s="66"/>
      <c r="L58" s="113"/>
    </row>
    <row r="59" spans="1:12" s="180" customFormat="1" ht="15.6" x14ac:dyDescent="0.3">
      <c r="A59" s="174" t="s">
        <v>486</v>
      </c>
      <c r="B59" s="67" t="s">
        <v>411</v>
      </c>
      <c r="C59" s="195" t="s">
        <v>412</v>
      </c>
      <c r="D59" s="176"/>
      <c r="E59" s="177">
        <v>0</v>
      </c>
      <c r="F59" s="182">
        <v>0</v>
      </c>
      <c r="G59" s="66"/>
      <c r="H59" s="66"/>
      <c r="I59" s="179"/>
      <c r="J59" s="179"/>
      <c r="K59" s="66"/>
      <c r="L59" s="113"/>
    </row>
    <row r="60" spans="1:12" s="180" customFormat="1" ht="15.6" x14ac:dyDescent="0.3">
      <c r="A60" s="174" t="s">
        <v>487</v>
      </c>
      <c r="B60" s="67" t="s">
        <v>413</v>
      </c>
      <c r="C60" s="195" t="s">
        <v>414</v>
      </c>
      <c r="D60" s="176"/>
      <c r="E60" s="177">
        <v>0</v>
      </c>
      <c r="F60" s="182">
        <v>0</v>
      </c>
      <c r="G60" s="66"/>
      <c r="H60" s="66"/>
      <c r="I60" s="179"/>
      <c r="J60" s="179"/>
      <c r="K60" s="66"/>
      <c r="L60" s="113"/>
    </row>
    <row r="61" spans="1:12" s="180" customFormat="1" ht="15.6" x14ac:dyDescent="0.3">
      <c r="A61" s="174" t="s">
        <v>488</v>
      </c>
      <c r="B61" s="66" t="s">
        <v>415</v>
      </c>
      <c r="C61" s="186" t="s">
        <v>416</v>
      </c>
      <c r="D61" s="176"/>
      <c r="E61" s="177">
        <v>0</v>
      </c>
      <c r="F61" s="178">
        <v>0</v>
      </c>
      <c r="G61" s="66"/>
      <c r="H61" s="66"/>
      <c r="I61" s="179"/>
      <c r="J61" s="179"/>
      <c r="K61" s="66"/>
      <c r="L61" s="113"/>
    </row>
    <row r="62" spans="1:12" s="180" customFormat="1" ht="15.6" x14ac:dyDescent="0.3">
      <c r="A62" s="174" t="s">
        <v>489</v>
      </c>
      <c r="B62" s="67" t="s">
        <v>417</v>
      </c>
      <c r="C62" s="195" t="s">
        <v>418</v>
      </c>
      <c r="D62" s="176"/>
      <c r="E62" s="177">
        <v>0</v>
      </c>
      <c r="F62" s="182">
        <v>0</v>
      </c>
      <c r="G62" s="66"/>
      <c r="H62" s="66"/>
      <c r="I62" s="179"/>
      <c r="J62" s="179"/>
      <c r="K62" s="66"/>
      <c r="L62" s="113"/>
    </row>
    <row r="63" spans="1:12" s="180" customFormat="1" ht="15.6" x14ac:dyDescent="0.3">
      <c r="A63" s="174" t="s">
        <v>490</v>
      </c>
      <c r="B63" s="67" t="s">
        <v>419</v>
      </c>
      <c r="C63" s="195" t="s">
        <v>420</v>
      </c>
      <c r="D63" s="176"/>
      <c r="E63" s="177">
        <v>0</v>
      </c>
      <c r="F63" s="182">
        <v>0</v>
      </c>
      <c r="G63" s="66"/>
      <c r="H63" s="66"/>
      <c r="I63" s="179"/>
      <c r="J63" s="179"/>
      <c r="K63" s="66"/>
      <c r="L63" s="113"/>
    </row>
    <row r="64" spans="1:12" s="180" customFormat="1" ht="15.6" x14ac:dyDescent="0.3">
      <c r="A64" s="174" t="s">
        <v>491</v>
      </c>
      <c r="B64" s="67" t="s">
        <v>421</v>
      </c>
      <c r="C64" s="195" t="s">
        <v>422</v>
      </c>
      <c r="D64" s="176"/>
      <c r="E64" s="177">
        <v>0</v>
      </c>
      <c r="F64" s="182">
        <v>0</v>
      </c>
      <c r="G64" s="66"/>
      <c r="H64" s="66"/>
      <c r="I64" s="179"/>
      <c r="J64" s="179"/>
      <c r="K64" s="66"/>
      <c r="L64" s="113"/>
    </row>
    <row r="65" spans="1:12" s="180" customFormat="1" ht="15.6" x14ac:dyDescent="0.3">
      <c r="A65" s="174" t="s">
        <v>492</v>
      </c>
      <c r="B65" s="66" t="s">
        <v>423</v>
      </c>
      <c r="C65" s="186" t="s">
        <v>424</v>
      </c>
      <c r="D65" s="176"/>
      <c r="E65" s="177">
        <v>0</v>
      </c>
      <c r="F65" s="191">
        <v>0</v>
      </c>
      <c r="G65" s="66"/>
      <c r="H65" s="66"/>
      <c r="I65" s="179"/>
      <c r="J65" s="179"/>
      <c r="K65" s="66"/>
      <c r="L65" s="113"/>
    </row>
    <row r="66" spans="1:12" s="180" customFormat="1" ht="15.6" x14ac:dyDescent="0.3">
      <c r="A66" s="174" t="s">
        <v>493</v>
      </c>
      <c r="B66" s="66" t="s">
        <v>425</v>
      </c>
      <c r="C66" s="186" t="s">
        <v>426</v>
      </c>
      <c r="D66" s="176"/>
      <c r="E66" s="177">
        <v>0</v>
      </c>
      <c r="F66" s="191">
        <v>0</v>
      </c>
      <c r="G66" s="66"/>
      <c r="H66" s="66"/>
      <c r="I66" s="179"/>
      <c r="J66" s="179"/>
      <c r="K66" s="66"/>
      <c r="L66" s="113"/>
    </row>
    <row r="67" spans="1:12" s="180" customFormat="1" ht="15.6" x14ac:dyDescent="0.3">
      <c r="A67" s="174" t="s">
        <v>494</v>
      </c>
      <c r="B67" s="67" t="s">
        <v>427</v>
      </c>
      <c r="C67" s="181" t="s">
        <v>400</v>
      </c>
      <c r="D67" s="176"/>
      <c r="E67" s="177">
        <v>0</v>
      </c>
      <c r="F67" s="182">
        <v>0</v>
      </c>
      <c r="G67" s="66"/>
      <c r="H67" s="66"/>
      <c r="I67" s="179"/>
      <c r="J67" s="179"/>
      <c r="K67" s="66"/>
      <c r="L67" s="113"/>
    </row>
    <row r="68" spans="1:12" s="180" customFormat="1" ht="15.6" x14ac:dyDescent="0.3">
      <c r="A68" s="174" t="s">
        <v>495</v>
      </c>
      <c r="B68" s="67" t="s">
        <v>428</v>
      </c>
      <c r="C68" s="195" t="s">
        <v>402</v>
      </c>
      <c r="D68" s="176"/>
      <c r="E68" s="177">
        <v>0</v>
      </c>
      <c r="F68" s="182">
        <v>0</v>
      </c>
      <c r="G68" s="66"/>
      <c r="H68" s="66"/>
      <c r="I68" s="179"/>
      <c r="J68" s="179"/>
      <c r="K68" s="66"/>
      <c r="L68" s="113"/>
    </row>
    <row r="69" spans="1:12" s="180" customFormat="1" ht="15.6" x14ac:dyDescent="0.3">
      <c r="A69" s="174" t="s">
        <v>496</v>
      </c>
      <c r="B69" s="67" t="s">
        <v>429</v>
      </c>
      <c r="C69" s="195" t="s">
        <v>404</v>
      </c>
      <c r="D69" s="176"/>
      <c r="E69" s="177">
        <v>0</v>
      </c>
      <c r="F69" s="182">
        <v>0</v>
      </c>
      <c r="G69" s="66"/>
      <c r="H69" s="66"/>
      <c r="I69" s="179"/>
      <c r="J69" s="179"/>
      <c r="K69" s="66"/>
      <c r="L69" s="113"/>
    </row>
    <row r="70" spans="1:12" s="180" customFormat="1" ht="15.6" x14ac:dyDescent="0.3">
      <c r="A70" s="174" t="s">
        <v>497</v>
      </c>
      <c r="B70" s="66" t="s">
        <v>430</v>
      </c>
      <c r="C70" s="186" t="s">
        <v>431</v>
      </c>
      <c r="D70" s="176"/>
      <c r="E70" s="177">
        <v>0</v>
      </c>
      <c r="F70" s="191">
        <v>0</v>
      </c>
      <c r="G70" s="66"/>
      <c r="H70" s="66"/>
      <c r="I70" s="179"/>
      <c r="J70" s="179"/>
      <c r="K70" s="66"/>
      <c r="L70" s="113"/>
    </row>
    <row r="71" spans="1:12" s="180" customFormat="1" ht="15.6" x14ac:dyDescent="0.3">
      <c r="A71" s="174" t="s">
        <v>498</v>
      </c>
      <c r="B71" s="66" t="s">
        <v>432</v>
      </c>
      <c r="C71" s="186" t="s">
        <v>433</v>
      </c>
      <c r="D71" s="176"/>
      <c r="E71" s="177">
        <v>171492</v>
      </c>
      <c r="F71" s="197">
        <v>-1870</v>
      </c>
      <c r="G71" s="179"/>
      <c r="H71" s="66"/>
      <c r="I71" s="179"/>
      <c r="J71" s="179"/>
      <c r="K71" s="66"/>
      <c r="L71" s="113"/>
    </row>
    <row r="72" spans="1:12" s="180" customFormat="1" ht="15.6" x14ac:dyDescent="0.3">
      <c r="A72" s="174" t="s">
        <v>499</v>
      </c>
      <c r="B72" s="62" t="s">
        <v>434</v>
      </c>
      <c r="C72" s="181" t="s">
        <v>435</v>
      </c>
      <c r="D72" s="176"/>
      <c r="E72" s="177">
        <v>0</v>
      </c>
      <c r="F72" s="178">
        <v>0</v>
      </c>
      <c r="G72" s="66"/>
      <c r="H72" s="66"/>
      <c r="I72" s="179"/>
      <c r="J72" s="179"/>
      <c r="K72" s="66"/>
      <c r="L72" s="113"/>
    </row>
    <row r="73" spans="1:12" ht="15.75" customHeight="1" x14ac:dyDescent="0.35">
      <c r="A73" s="96" t="s">
        <v>500</v>
      </c>
      <c r="B73" s="62" t="s">
        <v>436</v>
      </c>
      <c r="C73" s="134" t="s">
        <v>437</v>
      </c>
      <c r="D73" s="198"/>
      <c r="E73" s="199">
        <v>0</v>
      </c>
      <c r="F73" s="182">
        <v>0</v>
      </c>
      <c r="G73" s="64"/>
      <c r="H73" s="66"/>
      <c r="I73" s="179"/>
      <c r="J73" s="179"/>
      <c r="K73" s="66"/>
      <c r="L73" s="120"/>
    </row>
    <row r="74" spans="1:12" ht="18.75" customHeight="1" x14ac:dyDescent="0.25">
      <c r="A74" s="200"/>
      <c r="B74" s="201"/>
      <c r="C74" s="202" t="s">
        <v>438</v>
      </c>
      <c r="D74" s="203"/>
      <c r="E74" s="203"/>
      <c r="F74" s="204"/>
    </row>
  </sheetData>
  <mergeCells count="3">
    <mergeCell ref="B2:F2"/>
    <mergeCell ref="E5:F5"/>
    <mergeCell ref="C48:C49"/>
  </mergeCells>
  <pageMargins left="0.94488188976377963" right="0.94488188976377963" top="0.98425196850393704" bottom="0.98425196850393704" header="0.51181102362204722" footer="0.51181102362204722"/>
  <pageSetup paperSize="9" scale="3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76CD5-426A-489A-824B-A3C31B6FB106}">
  <sheetPr>
    <tabColor rgb="FF92D050"/>
  </sheetPr>
  <dimension ref="A1:E24"/>
  <sheetViews>
    <sheetView showGridLines="0" view="pageBreakPreview" topLeftCell="A4" zoomScaleNormal="100" zoomScaleSheetLayoutView="100" zoomScalePageLayoutView="90" workbookViewId="0">
      <selection activeCell="B21" sqref="B21"/>
    </sheetView>
  </sheetViews>
  <sheetFormatPr defaultColWidth="9.109375" defaultRowHeight="13.2" x14ac:dyDescent="0.25"/>
  <cols>
    <col min="1" max="1" width="10" style="161" customWidth="1"/>
    <col min="2" max="2" width="96" style="161" bestFit="1" customWidth="1"/>
    <col min="3" max="3" width="25" style="161" customWidth="1"/>
    <col min="4" max="4" width="28.33203125" style="161" customWidth="1"/>
    <col min="5" max="16384" width="9.109375" style="161"/>
  </cols>
  <sheetData>
    <row r="1" spans="1:5" ht="16.5" customHeight="1" x14ac:dyDescent="0.3">
      <c r="A1" s="206"/>
      <c r="B1" s="207"/>
      <c r="C1" s="208" t="s">
        <v>501</v>
      </c>
      <c r="D1" s="209"/>
      <c r="E1" s="120"/>
    </row>
    <row r="2" spans="1:5" ht="15.6" x14ac:dyDescent="0.3">
      <c r="A2" s="210"/>
      <c r="B2" s="64"/>
      <c r="C2" s="64"/>
      <c r="D2" s="136"/>
      <c r="E2" s="120"/>
    </row>
    <row r="3" spans="1:5" ht="14.25" customHeight="1" x14ac:dyDescent="0.3">
      <c r="A3" s="210"/>
      <c r="B3" s="64"/>
      <c r="C3" s="89"/>
      <c r="D3" s="136"/>
      <c r="E3" s="64"/>
    </row>
    <row r="4" spans="1:5" ht="19.5" customHeight="1" x14ac:dyDescent="0.3">
      <c r="A4" s="211"/>
      <c r="B4" s="212"/>
      <c r="C4" s="213" t="s">
        <v>502</v>
      </c>
      <c r="D4" s="214" t="s">
        <v>503</v>
      </c>
      <c r="E4" s="64"/>
    </row>
    <row r="5" spans="1:5" ht="15.6" x14ac:dyDescent="0.3">
      <c r="A5" s="215"/>
      <c r="B5" s="175"/>
      <c r="C5" s="166" t="s">
        <v>330</v>
      </c>
      <c r="D5" s="167" t="s">
        <v>331</v>
      </c>
      <c r="E5" s="64"/>
    </row>
    <row r="6" spans="1:5" ht="15.6" x14ac:dyDescent="0.3">
      <c r="A6" s="210"/>
      <c r="B6" s="103"/>
      <c r="C6" s="168" t="s">
        <v>92</v>
      </c>
      <c r="D6" s="168" t="s">
        <v>93</v>
      </c>
      <c r="E6" s="64"/>
    </row>
    <row r="7" spans="1:5" ht="16.2" thickBot="1" x14ac:dyDescent="0.35">
      <c r="A7" s="216"/>
      <c r="B7" s="173"/>
      <c r="C7" s="126"/>
      <c r="D7" s="129"/>
      <c r="E7" s="64"/>
    </row>
    <row r="8" spans="1:5" ht="15" customHeight="1" x14ac:dyDescent="0.3">
      <c r="A8" s="217" t="s">
        <v>9</v>
      </c>
      <c r="B8" s="218" t="s">
        <v>504</v>
      </c>
      <c r="C8" s="467">
        <v>171.49199999999999</v>
      </c>
      <c r="D8" s="468">
        <v>-1.87</v>
      </c>
      <c r="E8" s="64"/>
    </row>
    <row r="9" spans="1:5" ht="31.5" customHeight="1" x14ac:dyDescent="0.3">
      <c r="A9" s="219" t="s">
        <v>11</v>
      </c>
      <c r="B9" s="218" t="s">
        <v>505</v>
      </c>
      <c r="C9" s="469">
        <v>-1.093</v>
      </c>
      <c r="D9" s="470">
        <v>-6</v>
      </c>
      <c r="E9" s="64"/>
    </row>
    <row r="10" spans="1:5" s="180" customFormat="1" ht="15.75" customHeight="1" x14ac:dyDescent="0.3">
      <c r="A10" s="220" t="s">
        <v>354</v>
      </c>
      <c r="B10" s="218" t="s">
        <v>506</v>
      </c>
      <c r="C10" s="469">
        <v>-1.093</v>
      </c>
      <c r="D10" s="470">
        <v>-6</v>
      </c>
      <c r="E10" s="66"/>
    </row>
    <row r="11" spans="1:5" s="180" customFormat="1" ht="15.75" customHeight="1" x14ac:dyDescent="0.3">
      <c r="A11" s="221" t="s">
        <v>507</v>
      </c>
      <c r="B11" s="222" t="s">
        <v>508</v>
      </c>
      <c r="C11" s="471" t="s">
        <v>699</v>
      </c>
      <c r="D11" s="470" t="s">
        <v>699</v>
      </c>
      <c r="E11" s="66"/>
    </row>
    <row r="12" spans="1:5" s="180" customFormat="1" ht="15.75" customHeight="1" x14ac:dyDescent="0.3">
      <c r="A12" s="221" t="s">
        <v>509</v>
      </c>
      <c r="B12" s="222" t="s">
        <v>510</v>
      </c>
      <c r="C12" s="471" t="s">
        <v>699</v>
      </c>
      <c r="D12" s="470" t="s">
        <v>699</v>
      </c>
      <c r="E12" s="66"/>
    </row>
    <row r="13" spans="1:5" s="180" customFormat="1" ht="15.75" customHeight="1" x14ac:dyDescent="0.3">
      <c r="A13" s="221" t="s">
        <v>511</v>
      </c>
      <c r="B13" s="222" t="s">
        <v>512</v>
      </c>
      <c r="C13" s="471">
        <v>-1.5620000000000001</v>
      </c>
      <c r="D13" s="472">
        <v>-8</v>
      </c>
      <c r="E13" s="66"/>
    </row>
    <row r="14" spans="1:5" ht="15.6" x14ac:dyDescent="0.3">
      <c r="A14" s="221" t="s">
        <v>513</v>
      </c>
      <c r="B14" s="222" t="s">
        <v>514</v>
      </c>
      <c r="C14" s="471" t="s">
        <v>699</v>
      </c>
      <c r="D14" s="472" t="s">
        <v>699</v>
      </c>
      <c r="E14" s="64"/>
    </row>
    <row r="15" spans="1:5" ht="15.75" customHeight="1" x14ac:dyDescent="0.3">
      <c r="A15" s="221" t="s">
        <v>515</v>
      </c>
      <c r="B15" s="222" t="s">
        <v>516</v>
      </c>
      <c r="C15" s="471">
        <v>469</v>
      </c>
      <c r="D15" s="472">
        <v>2</v>
      </c>
      <c r="E15" s="64"/>
    </row>
    <row r="16" spans="1:5" ht="15.75" customHeight="1" x14ac:dyDescent="0.3">
      <c r="A16" s="223" t="s">
        <v>356</v>
      </c>
      <c r="B16" s="218" t="s">
        <v>517</v>
      </c>
      <c r="C16" s="469" t="s">
        <v>699</v>
      </c>
      <c r="D16" s="470" t="s">
        <v>699</v>
      </c>
      <c r="E16" s="64"/>
    </row>
    <row r="17" spans="1:5" ht="15.75" customHeight="1" x14ac:dyDescent="0.3">
      <c r="A17" s="221" t="s">
        <v>518</v>
      </c>
      <c r="B17" s="222" t="s">
        <v>519</v>
      </c>
      <c r="C17" s="471" t="s">
        <v>699</v>
      </c>
      <c r="D17" s="472" t="s">
        <v>699</v>
      </c>
      <c r="E17" s="64"/>
    </row>
    <row r="18" spans="1:5" ht="32.25" customHeight="1" x14ac:dyDescent="0.3">
      <c r="A18" s="221" t="s">
        <v>520</v>
      </c>
      <c r="B18" s="222" t="s">
        <v>521</v>
      </c>
      <c r="C18" s="471" t="s">
        <v>699</v>
      </c>
      <c r="D18" s="472" t="s">
        <v>699</v>
      </c>
      <c r="E18" s="64"/>
    </row>
    <row r="19" spans="1:5" s="180" customFormat="1" ht="15.6" x14ac:dyDescent="0.3">
      <c r="A19" s="221" t="s">
        <v>522</v>
      </c>
      <c r="B19" s="222" t="s">
        <v>523</v>
      </c>
      <c r="C19" s="471" t="s">
        <v>699</v>
      </c>
      <c r="D19" s="472" t="s">
        <v>699</v>
      </c>
      <c r="E19" s="66"/>
    </row>
    <row r="20" spans="1:5" s="180" customFormat="1" ht="15.75" customHeight="1" x14ac:dyDescent="0.3">
      <c r="A20" s="221" t="s">
        <v>524</v>
      </c>
      <c r="B20" s="222" t="s">
        <v>525</v>
      </c>
      <c r="C20" s="471" t="s">
        <v>699</v>
      </c>
      <c r="D20" s="472" t="s">
        <v>699</v>
      </c>
      <c r="E20" s="66"/>
    </row>
    <row r="21" spans="1:5" ht="15.6" x14ac:dyDescent="0.3">
      <c r="A21" s="221" t="s">
        <v>526</v>
      </c>
      <c r="B21" s="222" t="s">
        <v>527</v>
      </c>
      <c r="C21" s="471" t="s">
        <v>699</v>
      </c>
      <c r="D21" s="472" t="s">
        <v>699</v>
      </c>
      <c r="E21" s="64"/>
    </row>
    <row r="22" spans="1:5" ht="16.2" thickBot="1" x14ac:dyDescent="0.35">
      <c r="A22" s="221" t="s">
        <v>528</v>
      </c>
      <c r="B22" s="222" t="s">
        <v>529</v>
      </c>
      <c r="C22" s="473" t="s">
        <v>699</v>
      </c>
      <c r="D22" s="474" t="s">
        <v>699</v>
      </c>
      <c r="E22" s="64"/>
    </row>
    <row r="23" spans="1:5" s="180" customFormat="1" ht="15.75" customHeight="1" thickBot="1" x14ac:dyDescent="0.35">
      <c r="A23" s="217" t="s">
        <v>13</v>
      </c>
      <c r="B23" s="224" t="s">
        <v>530</v>
      </c>
      <c r="C23" s="475">
        <v>170.399</v>
      </c>
      <c r="D23" s="476">
        <v>-1.8759999999999999</v>
      </c>
      <c r="E23" s="66"/>
    </row>
    <row r="24" spans="1:5" ht="18.75" customHeight="1" thickTop="1" x14ac:dyDescent="0.25">
      <c r="A24" s="225"/>
      <c r="B24" s="226"/>
      <c r="C24" s="203"/>
      <c r="D24" s="204"/>
    </row>
  </sheetData>
  <pageMargins left="0.75" right="0.75" top="0.95499999999999996" bottom="1" header="0.5" footer="0.5"/>
  <pageSetup paperSize="9" scale="48" orientation="portrait" horizontalDpi="300" verticalDpi="300" r:id="rId1"/>
  <headerFooter alignWithMargins="0">
    <oddHeader>&amp;R&amp;"Times New Roman,Normal"&amp;12EK1-Ç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E52B-D3D5-45BB-9AC4-D3DD6BBEAF76}">
  <sheetPr>
    <tabColor rgb="FF92D050"/>
    <pageSetUpPr fitToPage="1"/>
  </sheetPr>
  <dimension ref="A1:AR79"/>
  <sheetViews>
    <sheetView showGridLines="0" topLeftCell="H7" zoomScale="55" zoomScaleNormal="55" zoomScalePageLayoutView="80" workbookViewId="0">
      <selection sqref="A1:XFD1048576"/>
    </sheetView>
  </sheetViews>
  <sheetFormatPr defaultColWidth="9.109375" defaultRowHeight="20.100000000000001" customHeight="1" x14ac:dyDescent="0.3"/>
  <cols>
    <col min="1" max="1" width="2.6640625" style="88" customWidth="1"/>
    <col min="2" max="2" width="7.33203125" style="334" customWidth="1"/>
    <col min="3" max="3" width="79.44140625" style="88" customWidth="1"/>
    <col min="4" max="4" width="16.6640625" style="88" bestFit="1" customWidth="1"/>
    <col min="5" max="7" width="14.6640625" style="88" customWidth="1"/>
    <col min="8" max="10" width="22.109375" style="88" customWidth="1"/>
    <col min="11" max="13" width="22.6640625" style="88" customWidth="1"/>
    <col min="14" max="14" width="16.5546875" style="88" customWidth="1"/>
    <col min="15" max="15" width="15.5546875" style="88" bestFit="1" customWidth="1"/>
    <col min="16" max="16" width="17.5546875" style="88" customWidth="1"/>
    <col min="17" max="17" width="25.33203125" style="88" bestFit="1" customWidth="1"/>
    <col min="18" max="18" width="17.44140625" style="88" customWidth="1"/>
    <col min="19" max="19" width="17.33203125" style="88" bestFit="1" customWidth="1"/>
    <col min="20" max="27" width="11.6640625" style="88" customWidth="1"/>
    <col min="28" max="16384" width="9.109375" style="88"/>
  </cols>
  <sheetData>
    <row r="1" spans="1:44" ht="15" customHeight="1" x14ac:dyDescent="0.3">
      <c r="A1" s="227"/>
      <c r="B1" s="228"/>
      <c r="C1" s="229"/>
      <c r="D1" s="230"/>
      <c r="E1" s="230"/>
      <c r="F1" s="230"/>
      <c r="G1" s="230"/>
      <c r="H1" s="230"/>
      <c r="I1" s="230"/>
      <c r="J1" s="231"/>
      <c r="K1" s="231"/>
      <c r="L1" s="231"/>
      <c r="M1" s="231"/>
      <c r="N1" s="231"/>
      <c r="O1" s="8"/>
      <c r="P1" s="232"/>
      <c r="Q1" s="232"/>
      <c r="R1" s="232"/>
      <c r="S1" s="233"/>
    </row>
    <row r="2" spans="1:44" ht="37.5" customHeight="1" x14ac:dyDescent="0.3">
      <c r="A2" s="234"/>
      <c r="B2" s="235"/>
      <c r="C2" s="236" t="s">
        <v>531</v>
      </c>
      <c r="D2" s="237"/>
      <c r="E2" s="237"/>
      <c r="F2" s="237"/>
      <c r="G2" s="237"/>
      <c r="H2" s="237"/>
      <c r="I2" s="237"/>
      <c r="J2" s="237"/>
      <c r="K2" s="237"/>
      <c r="L2" s="237"/>
      <c r="M2" s="238"/>
      <c r="N2" s="238"/>
      <c r="O2" s="5"/>
      <c r="S2" s="239"/>
    </row>
    <row r="3" spans="1:44" ht="15" customHeight="1" x14ac:dyDescent="0.3">
      <c r="A3" s="234"/>
      <c r="B3" s="240"/>
      <c r="C3" s="241"/>
      <c r="D3" s="242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5"/>
      <c r="S3" s="239"/>
    </row>
    <row r="4" spans="1:44" ht="14.25" customHeight="1" x14ac:dyDescent="0.3">
      <c r="A4" s="244"/>
      <c r="B4" s="24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S4" s="246"/>
    </row>
    <row r="5" spans="1:44" ht="15.9" customHeight="1" x14ac:dyDescent="0.3">
      <c r="A5" s="234"/>
      <c r="B5" s="235"/>
      <c r="C5" s="247"/>
      <c r="D5" s="248"/>
      <c r="E5" s="241"/>
      <c r="F5" s="241"/>
      <c r="G5" s="241"/>
      <c r="H5" s="249"/>
      <c r="I5" s="250"/>
      <c r="J5" s="250"/>
      <c r="K5" s="251"/>
      <c r="L5" s="250"/>
      <c r="M5" s="252"/>
      <c r="N5" s="241"/>
      <c r="O5" s="241"/>
      <c r="P5" s="253"/>
      <c r="Q5" s="253"/>
      <c r="R5" s="253"/>
      <c r="S5" s="254"/>
    </row>
    <row r="6" spans="1:44" ht="15.9" customHeight="1" x14ac:dyDescent="0.3">
      <c r="A6" s="234"/>
      <c r="B6" s="235"/>
      <c r="C6" s="255" t="s">
        <v>532</v>
      </c>
      <c r="D6" s="256"/>
      <c r="E6" s="241"/>
      <c r="F6" s="241"/>
      <c r="G6" s="241"/>
      <c r="H6" s="257" t="s">
        <v>533</v>
      </c>
      <c r="K6" s="257" t="s">
        <v>534</v>
      </c>
      <c r="M6" s="258"/>
      <c r="N6" s="241"/>
      <c r="O6" s="241"/>
      <c r="P6" s="259"/>
      <c r="Q6" s="259"/>
      <c r="R6" s="259"/>
      <c r="S6" s="260"/>
    </row>
    <row r="7" spans="1:44" ht="15.9" customHeight="1" x14ac:dyDescent="0.3">
      <c r="A7" s="234"/>
      <c r="B7" s="235"/>
      <c r="C7" s="261"/>
      <c r="D7" s="256"/>
      <c r="E7" s="241"/>
      <c r="F7" s="241"/>
      <c r="G7" s="241"/>
      <c r="H7" s="262" t="s">
        <v>535</v>
      </c>
      <c r="K7" s="257" t="s">
        <v>535</v>
      </c>
      <c r="L7" s="263"/>
      <c r="M7" s="264"/>
      <c r="N7" s="241"/>
      <c r="O7" s="241"/>
      <c r="P7" s="259"/>
      <c r="Q7" s="259"/>
      <c r="R7" s="259"/>
      <c r="S7" s="260"/>
    </row>
    <row r="8" spans="1:44" ht="15.9" customHeight="1" x14ac:dyDescent="0.3">
      <c r="A8" s="234"/>
      <c r="B8" s="240"/>
      <c r="C8" s="265"/>
      <c r="D8" s="266" t="s">
        <v>536</v>
      </c>
      <c r="E8" s="267" t="s">
        <v>537</v>
      </c>
      <c r="F8" s="266" t="s">
        <v>537</v>
      </c>
      <c r="G8" s="266" t="s">
        <v>538</v>
      </c>
      <c r="H8" s="266"/>
      <c r="I8" s="266"/>
      <c r="J8" s="266"/>
      <c r="K8" s="266"/>
      <c r="L8" s="266"/>
      <c r="M8" s="266"/>
      <c r="N8" s="266" t="s">
        <v>539</v>
      </c>
      <c r="O8" s="267" t="s">
        <v>540</v>
      </c>
      <c r="P8" s="268" t="s">
        <v>541</v>
      </c>
      <c r="Q8" s="269" t="s">
        <v>90</v>
      </c>
      <c r="R8" s="269" t="s">
        <v>542</v>
      </c>
      <c r="S8" s="270" t="s">
        <v>8</v>
      </c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</row>
    <row r="9" spans="1:44" ht="15" customHeight="1" x14ac:dyDescent="0.3">
      <c r="A9" s="244"/>
      <c r="B9" s="272"/>
      <c r="C9" s="273"/>
      <c r="D9" s="274" t="s">
        <v>543</v>
      </c>
      <c r="E9" s="264" t="s">
        <v>544</v>
      </c>
      <c r="F9" s="274" t="s">
        <v>545</v>
      </c>
      <c r="G9" s="274" t="s">
        <v>546</v>
      </c>
      <c r="H9" s="274">
        <v>1</v>
      </c>
      <c r="I9" s="274">
        <v>2</v>
      </c>
      <c r="J9" s="274">
        <v>3</v>
      </c>
      <c r="K9" s="274">
        <v>4</v>
      </c>
      <c r="L9" s="274">
        <v>5</v>
      </c>
      <c r="M9" s="274">
        <v>6</v>
      </c>
      <c r="N9" s="274" t="s">
        <v>546</v>
      </c>
      <c r="O9" s="264" t="s">
        <v>547</v>
      </c>
      <c r="P9" s="275" t="s">
        <v>548</v>
      </c>
      <c r="Q9" s="276" t="s">
        <v>549</v>
      </c>
      <c r="R9" s="276" t="s">
        <v>550</v>
      </c>
      <c r="S9" s="277" t="s">
        <v>551</v>
      </c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</row>
    <row r="10" spans="1:44" ht="9" customHeight="1" x14ac:dyDescent="0.3">
      <c r="A10" s="234"/>
      <c r="B10" s="240"/>
      <c r="C10" s="278"/>
      <c r="D10" s="279"/>
      <c r="E10" s="280"/>
      <c r="F10" s="279"/>
      <c r="G10" s="279"/>
      <c r="H10" s="279"/>
      <c r="I10" s="279"/>
      <c r="J10" s="279"/>
      <c r="K10" s="279"/>
      <c r="L10" s="279"/>
      <c r="M10" s="279"/>
      <c r="N10" s="279"/>
      <c r="O10" s="280"/>
      <c r="P10" s="281"/>
      <c r="Q10" s="282"/>
      <c r="R10" s="282"/>
      <c r="S10" s="283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</row>
    <row r="11" spans="1:44" ht="15.75" customHeight="1" x14ac:dyDescent="0.3">
      <c r="A11" s="234"/>
      <c r="B11" s="240"/>
      <c r="C11" s="284" t="s">
        <v>3</v>
      </c>
      <c r="D11" s="279"/>
      <c r="E11" s="280"/>
      <c r="F11" s="279"/>
      <c r="G11" s="279"/>
      <c r="H11" s="279"/>
      <c r="I11" s="279"/>
      <c r="J11" s="279"/>
      <c r="K11" s="279"/>
      <c r="L11" s="279"/>
      <c r="M11" s="279"/>
      <c r="N11" s="279"/>
      <c r="O11" s="280"/>
      <c r="P11" s="281"/>
      <c r="Q11" s="282"/>
      <c r="R11" s="282"/>
      <c r="S11" s="283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</row>
    <row r="12" spans="1:44" ht="18.75" customHeight="1" x14ac:dyDescent="0.3">
      <c r="A12" s="234"/>
      <c r="B12" s="240"/>
      <c r="C12" s="284" t="s">
        <v>552</v>
      </c>
      <c r="D12" s="279"/>
      <c r="E12" s="280"/>
      <c r="F12" s="279"/>
      <c r="G12" s="279"/>
      <c r="H12" s="279"/>
      <c r="I12" s="279"/>
      <c r="J12" s="279"/>
      <c r="K12" s="279"/>
      <c r="L12" s="279"/>
      <c r="M12" s="279"/>
      <c r="N12" s="279"/>
      <c r="O12" s="280"/>
      <c r="P12" s="281"/>
      <c r="Q12" s="282"/>
      <c r="R12" s="282"/>
      <c r="S12" s="283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</row>
    <row r="13" spans="1:44" ht="18.75" customHeight="1" x14ac:dyDescent="0.3">
      <c r="A13" s="234"/>
      <c r="B13" s="240" t="s">
        <v>9</v>
      </c>
      <c r="C13" s="285" t="s">
        <v>553</v>
      </c>
      <c r="D13" s="59">
        <v>1500000</v>
      </c>
      <c r="E13" s="286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286">
        <v>0</v>
      </c>
      <c r="P13" s="287">
        <v>0</v>
      </c>
      <c r="Q13" s="288">
        <v>1500000</v>
      </c>
      <c r="R13" s="288">
        <v>0</v>
      </c>
      <c r="S13" s="289">
        <v>1500000</v>
      </c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</row>
    <row r="14" spans="1:44" ht="18.75" customHeight="1" x14ac:dyDescent="0.3">
      <c r="A14" s="234"/>
      <c r="B14" s="290" t="s">
        <v>11</v>
      </c>
      <c r="C14" s="291" t="s">
        <v>554</v>
      </c>
      <c r="D14" s="59">
        <v>0</v>
      </c>
      <c r="E14" s="286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286">
        <v>0</v>
      </c>
      <c r="P14" s="287">
        <v>0</v>
      </c>
      <c r="Q14" s="288">
        <v>0</v>
      </c>
      <c r="R14" s="288">
        <v>0</v>
      </c>
      <c r="S14" s="289">
        <v>0</v>
      </c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</row>
    <row r="15" spans="1:44" ht="18.75" customHeight="1" x14ac:dyDescent="0.3">
      <c r="A15" s="234"/>
      <c r="B15" s="292" t="s">
        <v>354</v>
      </c>
      <c r="C15" s="293" t="s">
        <v>555</v>
      </c>
      <c r="D15" s="59">
        <v>0</v>
      </c>
      <c r="E15" s="286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286">
        <v>0</v>
      </c>
      <c r="P15" s="287">
        <v>0</v>
      </c>
      <c r="Q15" s="288">
        <v>0</v>
      </c>
      <c r="R15" s="288">
        <v>0</v>
      </c>
      <c r="S15" s="289">
        <v>0</v>
      </c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</row>
    <row r="16" spans="1:44" ht="18.75" customHeight="1" x14ac:dyDescent="0.3">
      <c r="A16" s="234"/>
      <c r="B16" s="292" t="s">
        <v>356</v>
      </c>
      <c r="C16" s="293" t="s">
        <v>556</v>
      </c>
      <c r="D16" s="59">
        <v>0</v>
      </c>
      <c r="E16" s="286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286">
        <v>0</v>
      </c>
      <c r="P16" s="287">
        <v>0</v>
      </c>
      <c r="Q16" s="288">
        <v>0</v>
      </c>
      <c r="R16" s="288">
        <v>0</v>
      </c>
      <c r="S16" s="289">
        <v>0</v>
      </c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</row>
    <row r="17" spans="1:44" ht="18.75" customHeight="1" x14ac:dyDescent="0.3">
      <c r="A17" s="234"/>
      <c r="B17" s="290" t="s">
        <v>13</v>
      </c>
      <c r="C17" s="294" t="s">
        <v>557</v>
      </c>
      <c r="D17" s="59">
        <v>1500000</v>
      </c>
      <c r="E17" s="286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286">
        <v>0</v>
      </c>
      <c r="P17" s="287">
        <v>0</v>
      </c>
      <c r="Q17" s="288">
        <v>1500000</v>
      </c>
      <c r="R17" s="288">
        <v>0</v>
      </c>
      <c r="S17" s="289">
        <v>1500000</v>
      </c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1"/>
      <c r="AR17" s="271"/>
    </row>
    <row r="18" spans="1:44" ht="18.75" customHeight="1" x14ac:dyDescent="0.3">
      <c r="A18" s="234"/>
      <c r="B18" s="240" t="s">
        <v>15</v>
      </c>
      <c r="C18" s="293" t="s">
        <v>558</v>
      </c>
      <c r="D18" s="59">
        <v>0</v>
      </c>
      <c r="E18" s="286">
        <v>0</v>
      </c>
      <c r="F18" s="59">
        <v>0</v>
      </c>
      <c r="G18" s="59">
        <v>0</v>
      </c>
      <c r="H18" s="59">
        <v>0</v>
      </c>
      <c r="I18" s="295">
        <v>-5.7689500000000002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286">
        <v>0</v>
      </c>
      <c r="P18" s="295">
        <v>-1870</v>
      </c>
      <c r="Q18" s="295">
        <v>-1875.7689499999999</v>
      </c>
      <c r="R18" s="288">
        <v>0</v>
      </c>
      <c r="S18" s="296">
        <v>-1875.7689499999999</v>
      </c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</row>
    <row r="19" spans="1:44" ht="18.75" customHeight="1" x14ac:dyDescent="0.3">
      <c r="A19" s="234"/>
      <c r="B19" s="290" t="s">
        <v>17</v>
      </c>
      <c r="C19" s="297" t="s">
        <v>559</v>
      </c>
      <c r="D19" s="59">
        <v>0</v>
      </c>
      <c r="E19" s="286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286">
        <v>0</v>
      </c>
      <c r="P19" s="287">
        <v>0</v>
      </c>
      <c r="Q19" s="288">
        <v>0</v>
      </c>
      <c r="R19" s="288">
        <v>0</v>
      </c>
      <c r="S19" s="289">
        <v>0</v>
      </c>
      <c r="T19" s="271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</row>
    <row r="20" spans="1:44" ht="15.75" customHeight="1" x14ac:dyDescent="0.3">
      <c r="A20" s="234"/>
      <c r="B20" s="240" t="s">
        <v>19</v>
      </c>
      <c r="C20" s="115" t="s">
        <v>560</v>
      </c>
      <c r="D20" s="59">
        <v>0</v>
      </c>
      <c r="E20" s="286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286">
        <v>0</v>
      </c>
      <c r="P20" s="287">
        <v>0</v>
      </c>
      <c r="Q20" s="288">
        <v>0</v>
      </c>
      <c r="R20" s="288">
        <v>0</v>
      </c>
      <c r="S20" s="289">
        <v>0</v>
      </c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</row>
    <row r="21" spans="1:44" ht="15.75" customHeight="1" x14ac:dyDescent="0.3">
      <c r="A21" s="234"/>
      <c r="B21" s="240" t="s">
        <v>25</v>
      </c>
      <c r="C21" s="298" t="s">
        <v>561</v>
      </c>
      <c r="D21" s="59">
        <v>0</v>
      </c>
      <c r="E21" s="286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286">
        <v>0</v>
      </c>
      <c r="P21" s="287">
        <v>0</v>
      </c>
      <c r="Q21" s="288">
        <v>0</v>
      </c>
      <c r="R21" s="288">
        <v>0</v>
      </c>
      <c r="S21" s="289">
        <v>0</v>
      </c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  <c r="AP21" s="271"/>
      <c r="AQ21" s="271"/>
      <c r="AR21" s="271"/>
    </row>
    <row r="22" spans="1:44" ht="15.75" customHeight="1" x14ac:dyDescent="0.3">
      <c r="A22" s="234"/>
      <c r="B22" s="240" t="s">
        <v>27</v>
      </c>
      <c r="C22" s="297" t="s">
        <v>562</v>
      </c>
      <c r="D22" s="59">
        <v>0</v>
      </c>
      <c r="E22" s="286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286">
        <v>0</v>
      </c>
      <c r="P22" s="287">
        <v>0</v>
      </c>
      <c r="Q22" s="288">
        <v>0</v>
      </c>
      <c r="R22" s="288">
        <v>0</v>
      </c>
      <c r="S22" s="289">
        <v>0</v>
      </c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</row>
    <row r="23" spans="1:44" ht="15.75" customHeight="1" x14ac:dyDescent="0.3">
      <c r="A23" s="234"/>
      <c r="B23" s="240" t="s">
        <v>39</v>
      </c>
      <c r="C23" s="297" t="s">
        <v>563</v>
      </c>
      <c r="D23" s="59">
        <v>0</v>
      </c>
      <c r="E23" s="286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286">
        <v>0</v>
      </c>
      <c r="P23" s="287">
        <v>0</v>
      </c>
      <c r="Q23" s="288">
        <v>0</v>
      </c>
      <c r="R23" s="288">
        <v>0</v>
      </c>
      <c r="S23" s="289">
        <v>0</v>
      </c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  <c r="AP23" s="271"/>
    </row>
    <row r="24" spans="1:44" ht="15.75" customHeight="1" x14ac:dyDescent="0.3">
      <c r="A24" s="234"/>
      <c r="B24" s="290" t="s">
        <v>41</v>
      </c>
      <c r="C24" s="297" t="s">
        <v>564</v>
      </c>
      <c r="D24" s="59">
        <v>0</v>
      </c>
      <c r="E24" s="286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286">
        <v>0</v>
      </c>
      <c r="P24" s="287">
        <v>0</v>
      </c>
      <c r="Q24" s="288">
        <v>0</v>
      </c>
      <c r="R24" s="288">
        <v>0</v>
      </c>
      <c r="S24" s="289">
        <v>0</v>
      </c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</row>
    <row r="25" spans="1:44" ht="14.25" customHeight="1" x14ac:dyDescent="0.3">
      <c r="A25" s="234"/>
      <c r="B25" s="290" t="s">
        <v>43</v>
      </c>
      <c r="C25" s="297" t="s">
        <v>565</v>
      </c>
      <c r="D25" s="59">
        <v>0</v>
      </c>
      <c r="E25" s="286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286">
        <v>0</v>
      </c>
      <c r="P25" s="287">
        <v>0</v>
      </c>
      <c r="Q25" s="288">
        <v>0</v>
      </c>
      <c r="R25" s="288">
        <v>0</v>
      </c>
      <c r="S25" s="289">
        <v>0</v>
      </c>
      <c r="T25" s="271"/>
      <c r="U25" s="271"/>
      <c r="V25" s="271"/>
      <c r="W25" s="271"/>
      <c r="X25" s="271"/>
      <c r="Y25" s="271"/>
      <c r="Z25" s="271"/>
      <c r="AA25" s="271"/>
      <c r="AB25" s="271"/>
      <c r="AC25" s="271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  <c r="AP25" s="271"/>
    </row>
    <row r="26" spans="1:44" ht="15.75" customHeight="1" x14ac:dyDescent="0.3">
      <c r="A26" s="234"/>
      <c r="B26" s="299" t="s">
        <v>45</v>
      </c>
      <c r="C26" s="297" t="s">
        <v>566</v>
      </c>
      <c r="D26" s="59">
        <v>0</v>
      </c>
      <c r="E26" s="286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286">
        <v>0</v>
      </c>
      <c r="P26" s="287">
        <v>0</v>
      </c>
      <c r="Q26" s="288">
        <v>0</v>
      </c>
      <c r="R26" s="288">
        <v>0</v>
      </c>
      <c r="S26" s="289">
        <v>0</v>
      </c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</row>
    <row r="27" spans="1:44" ht="15.75" customHeight="1" x14ac:dyDescent="0.3">
      <c r="A27" s="234"/>
      <c r="B27" s="299" t="s">
        <v>47</v>
      </c>
      <c r="C27" s="297" t="s">
        <v>567</v>
      </c>
      <c r="D27" s="59">
        <v>0</v>
      </c>
      <c r="E27" s="286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286">
        <v>0</v>
      </c>
      <c r="P27" s="287">
        <v>0</v>
      </c>
      <c r="Q27" s="288">
        <v>0</v>
      </c>
      <c r="R27" s="288">
        <v>0</v>
      </c>
      <c r="S27" s="289">
        <v>0</v>
      </c>
      <c r="T27" s="271"/>
      <c r="U27" s="271"/>
      <c r="V27" s="271"/>
      <c r="W27" s="271"/>
      <c r="X27" s="271"/>
      <c r="Y27" s="271"/>
      <c r="Z27" s="271"/>
      <c r="AA27" s="271"/>
      <c r="AB27" s="271"/>
      <c r="AC27" s="271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  <c r="AP27" s="271"/>
    </row>
    <row r="28" spans="1:44" ht="15.75" customHeight="1" x14ac:dyDescent="0.3">
      <c r="A28" s="234"/>
      <c r="B28" s="299" t="s">
        <v>568</v>
      </c>
      <c r="C28" s="297" t="s">
        <v>569</v>
      </c>
      <c r="D28" s="59">
        <v>0</v>
      </c>
      <c r="E28" s="286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286">
        <v>0</v>
      </c>
      <c r="P28" s="287">
        <v>0</v>
      </c>
      <c r="Q28" s="288">
        <v>0</v>
      </c>
      <c r="R28" s="288">
        <v>0</v>
      </c>
      <c r="S28" s="289">
        <v>0</v>
      </c>
      <c r="T28" s="271"/>
      <c r="U28" s="271"/>
      <c r="V28" s="271"/>
      <c r="W28" s="271"/>
      <c r="X28" s="271"/>
      <c r="Y28" s="271"/>
      <c r="Z28" s="271"/>
      <c r="AA28" s="271"/>
      <c r="AB28" s="271"/>
      <c r="AC28" s="271"/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  <c r="AP28" s="271"/>
    </row>
    <row r="29" spans="1:44" ht="15.75" customHeight="1" x14ac:dyDescent="0.3">
      <c r="A29" s="234"/>
      <c r="B29" s="240"/>
      <c r="C29" s="297"/>
      <c r="D29" s="300"/>
      <c r="E29" s="301"/>
      <c r="F29" s="300"/>
      <c r="G29" s="300"/>
      <c r="H29" s="300"/>
      <c r="I29" s="300"/>
      <c r="J29" s="300"/>
      <c r="K29" s="300"/>
      <c r="L29" s="300"/>
      <c r="M29" s="300"/>
      <c r="N29" s="300"/>
      <c r="O29" s="302"/>
      <c r="P29" s="303"/>
      <c r="Q29" s="304"/>
      <c r="R29" s="304"/>
      <c r="S29" s="305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</row>
    <row r="30" spans="1:44" ht="15.75" customHeight="1" x14ac:dyDescent="0.3">
      <c r="A30" s="306"/>
      <c r="B30" s="307"/>
      <c r="C30" s="308" t="s">
        <v>570</v>
      </c>
      <c r="D30" s="309">
        <v>1500000</v>
      </c>
      <c r="E30" s="310">
        <v>0</v>
      </c>
      <c r="F30" s="309">
        <v>0</v>
      </c>
      <c r="G30" s="309">
        <v>0</v>
      </c>
      <c r="H30" s="309">
        <v>0</v>
      </c>
      <c r="I30" s="311">
        <v>-5.7689500000000002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  <c r="O30" s="312">
        <v>0</v>
      </c>
      <c r="P30" s="313">
        <v>-1870</v>
      </c>
      <c r="Q30" s="314">
        <v>1498124.2310500001</v>
      </c>
      <c r="R30" s="314">
        <v>0</v>
      </c>
      <c r="S30" s="315">
        <v>1498124.2310500001</v>
      </c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</row>
    <row r="31" spans="1:44" ht="15.75" customHeight="1" x14ac:dyDescent="0.3">
      <c r="A31" s="234"/>
      <c r="B31" s="240"/>
      <c r="C31" s="316"/>
      <c r="D31" s="317"/>
      <c r="E31" s="318"/>
      <c r="F31" s="317"/>
      <c r="G31" s="317"/>
      <c r="H31" s="317"/>
      <c r="I31" s="317"/>
      <c r="J31" s="317"/>
      <c r="K31" s="317"/>
      <c r="L31" s="317"/>
      <c r="M31" s="317"/>
      <c r="N31" s="317"/>
      <c r="O31" s="319"/>
      <c r="P31" s="295"/>
      <c r="Q31" s="320"/>
      <c r="R31" s="320"/>
      <c r="S31" s="32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  <c r="AP31" s="271"/>
    </row>
    <row r="32" spans="1:44" ht="15.75" customHeight="1" x14ac:dyDescent="0.3">
      <c r="A32" s="234"/>
      <c r="B32" s="240"/>
      <c r="C32" s="284" t="s">
        <v>330</v>
      </c>
      <c r="D32" s="317"/>
      <c r="E32" s="318"/>
      <c r="F32" s="317"/>
      <c r="G32" s="317"/>
      <c r="H32" s="317"/>
      <c r="I32" s="317"/>
      <c r="J32" s="317"/>
      <c r="K32" s="317"/>
      <c r="L32" s="317"/>
      <c r="M32" s="317"/>
      <c r="N32" s="317"/>
      <c r="O32" s="319"/>
      <c r="P32" s="295"/>
      <c r="Q32" s="320"/>
      <c r="R32" s="320"/>
      <c r="S32" s="322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</row>
    <row r="33" spans="1:44" ht="15.75" customHeight="1" x14ac:dyDescent="0.3">
      <c r="A33" s="234"/>
      <c r="B33" s="240"/>
      <c r="C33" s="284" t="s">
        <v>92</v>
      </c>
      <c r="D33" s="317"/>
      <c r="E33" s="318"/>
      <c r="F33" s="317"/>
      <c r="G33" s="317"/>
      <c r="H33" s="317"/>
      <c r="I33" s="317"/>
      <c r="J33" s="317"/>
      <c r="K33" s="317"/>
      <c r="L33" s="317"/>
      <c r="M33" s="317"/>
      <c r="N33" s="317"/>
      <c r="O33" s="319"/>
      <c r="P33" s="295"/>
      <c r="Q33" s="320"/>
      <c r="R33" s="320"/>
      <c r="S33" s="322"/>
      <c r="T33" s="271"/>
      <c r="U33" s="271"/>
      <c r="V33" s="271"/>
      <c r="W33" s="271"/>
      <c r="X33" s="271"/>
      <c r="Y33" s="271"/>
      <c r="Z33" s="271"/>
      <c r="AA33" s="271"/>
      <c r="AB33" s="271"/>
      <c r="AC33" s="271"/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  <c r="AP33" s="271"/>
      <c r="AQ33" s="271"/>
      <c r="AR33" s="271"/>
    </row>
    <row r="34" spans="1:44" ht="15.75" customHeight="1" x14ac:dyDescent="0.3">
      <c r="A34" s="234"/>
      <c r="B34" s="240" t="s">
        <v>9</v>
      </c>
      <c r="C34" s="294" t="s">
        <v>571</v>
      </c>
      <c r="D34" s="295">
        <v>1500000</v>
      </c>
      <c r="E34" s="323">
        <v>0</v>
      </c>
      <c r="F34" s="323">
        <v>0</v>
      </c>
      <c r="G34" s="323">
        <v>0</v>
      </c>
      <c r="H34" s="323">
        <v>0</v>
      </c>
      <c r="I34" s="295">
        <v>-5.7689500000000002</v>
      </c>
      <c r="J34" s="323">
        <v>0</v>
      </c>
      <c r="K34" s="323">
        <v>0</v>
      </c>
      <c r="L34" s="323">
        <v>0</v>
      </c>
      <c r="M34" s="323">
        <v>0</v>
      </c>
      <c r="N34" s="323">
        <v>0</v>
      </c>
      <c r="O34" s="323">
        <v>0</v>
      </c>
      <c r="P34" s="295">
        <v>-1870</v>
      </c>
      <c r="Q34" s="295">
        <v>1498124.2310500001</v>
      </c>
      <c r="R34" s="323">
        <v>0</v>
      </c>
      <c r="S34" s="296">
        <v>1498124.2310500001</v>
      </c>
      <c r="T34" s="271"/>
      <c r="U34" s="271"/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  <c r="AP34" s="271"/>
      <c r="AQ34" s="271"/>
      <c r="AR34" s="271"/>
    </row>
    <row r="35" spans="1:44" ht="15.75" customHeight="1" x14ac:dyDescent="0.3">
      <c r="A35" s="234"/>
      <c r="B35" s="290" t="s">
        <v>11</v>
      </c>
      <c r="C35" s="291" t="s">
        <v>554</v>
      </c>
      <c r="D35" s="323">
        <v>0</v>
      </c>
      <c r="E35" s="323">
        <v>0</v>
      </c>
      <c r="F35" s="323">
        <v>0</v>
      </c>
      <c r="G35" s="323">
        <v>0</v>
      </c>
      <c r="H35" s="323">
        <v>0</v>
      </c>
      <c r="I35" s="323">
        <v>0</v>
      </c>
      <c r="J35" s="323">
        <v>0</v>
      </c>
      <c r="K35" s="323">
        <v>0</v>
      </c>
      <c r="L35" s="323">
        <v>0</v>
      </c>
      <c r="M35" s="323">
        <v>0</v>
      </c>
      <c r="N35" s="323">
        <v>0</v>
      </c>
      <c r="O35" s="323">
        <v>0</v>
      </c>
      <c r="P35" s="323">
        <v>0</v>
      </c>
      <c r="Q35" s="323">
        <v>0</v>
      </c>
      <c r="R35" s="323">
        <v>0</v>
      </c>
      <c r="S35" s="324">
        <v>0</v>
      </c>
      <c r="T35" s="271"/>
      <c r="U35" s="271"/>
      <c r="V35" s="271"/>
      <c r="W35" s="271"/>
      <c r="X35" s="271"/>
      <c r="Y35" s="271"/>
      <c r="Z35" s="271"/>
      <c r="AA35" s="271"/>
      <c r="AB35" s="271"/>
      <c r="AC35" s="271"/>
      <c r="AD35" s="271"/>
      <c r="AE35" s="271"/>
      <c r="AF35" s="271"/>
      <c r="AG35" s="271"/>
      <c r="AH35" s="271"/>
      <c r="AI35" s="271"/>
      <c r="AJ35" s="271"/>
      <c r="AK35" s="271"/>
      <c r="AL35" s="271"/>
      <c r="AM35" s="271"/>
      <c r="AN35" s="271"/>
      <c r="AO35" s="271"/>
      <c r="AP35" s="271"/>
      <c r="AQ35" s="271"/>
      <c r="AR35" s="271"/>
    </row>
    <row r="36" spans="1:44" ht="15.75" customHeight="1" x14ac:dyDescent="0.3">
      <c r="A36" s="234"/>
      <c r="B36" s="292" t="s">
        <v>354</v>
      </c>
      <c r="C36" s="293" t="s">
        <v>555</v>
      </c>
      <c r="D36" s="323">
        <v>0</v>
      </c>
      <c r="E36" s="323">
        <v>0</v>
      </c>
      <c r="F36" s="323">
        <v>0</v>
      </c>
      <c r="G36" s="323">
        <v>0</v>
      </c>
      <c r="H36" s="323">
        <v>0</v>
      </c>
      <c r="I36" s="323">
        <v>0</v>
      </c>
      <c r="J36" s="323">
        <v>0</v>
      </c>
      <c r="K36" s="323">
        <v>0</v>
      </c>
      <c r="L36" s="323">
        <v>0</v>
      </c>
      <c r="M36" s="323">
        <v>0</v>
      </c>
      <c r="N36" s="323">
        <v>0</v>
      </c>
      <c r="O36" s="323">
        <v>0</v>
      </c>
      <c r="P36" s="323">
        <v>0</v>
      </c>
      <c r="Q36" s="323">
        <v>0</v>
      </c>
      <c r="R36" s="323">
        <v>0</v>
      </c>
      <c r="S36" s="324">
        <v>0</v>
      </c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1"/>
      <c r="AR36" s="271"/>
    </row>
    <row r="37" spans="1:44" ht="15.75" customHeight="1" x14ac:dyDescent="0.3">
      <c r="A37" s="234"/>
      <c r="B37" s="292" t="s">
        <v>356</v>
      </c>
      <c r="C37" s="293" t="s">
        <v>556</v>
      </c>
      <c r="D37" s="323">
        <v>0</v>
      </c>
      <c r="E37" s="323">
        <v>0</v>
      </c>
      <c r="F37" s="323">
        <v>0</v>
      </c>
      <c r="G37" s="323">
        <v>0</v>
      </c>
      <c r="H37" s="323">
        <v>0</v>
      </c>
      <c r="I37" s="323">
        <v>0</v>
      </c>
      <c r="J37" s="323">
        <v>0</v>
      </c>
      <c r="K37" s="323">
        <v>0</v>
      </c>
      <c r="L37" s="323">
        <v>0</v>
      </c>
      <c r="M37" s="323">
        <v>0</v>
      </c>
      <c r="N37" s="323">
        <v>0</v>
      </c>
      <c r="O37" s="323">
        <v>0</v>
      </c>
      <c r="P37" s="323">
        <v>0</v>
      </c>
      <c r="Q37" s="323">
        <v>0</v>
      </c>
      <c r="R37" s="323">
        <v>0</v>
      </c>
      <c r="S37" s="324">
        <v>0</v>
      </c>
      <c r="T37" s="271"/>
      <c r="U37" s="271"/>
      <c r="V37" s="271"/>
      <c r="W37" s="271"/>
      <c r="X37" s="271"/>
      <c r="Y37" s="271"/>
      <c r="Z37" s="271"/>
      <c r="AA37" s="271"/>
      <c r="AB37" s="271"/>
      <c r="AC37" s="271"/>
      <c r="AD37" s="271"/>
      <c r="AE37" s="271"/>
      <c r="AF37" s="271"/>
      <c r="AG37" s="271"/>
      <c r="AH37" s="271"/>
      <c r="AI37" s="271"/>
      <c r="AJ37" s="271"/>
      <c r="AK37" s="271"/>
      <c r="AL37" s="271"/>
      <c r="AM37" s="271"/>
      <c r="AN37" s="271"/>
      <c r="AO37" s="271"/>
      <c r="AP37" s="271"/>
      <c r="AQ37" s="271"/>
      <c r="AR37" s="271"/>
    </row>
    <row r="38" spans="1:44" ht="15.75" customHeight="1" x14ac:dyDescent="0.3">
      <c r="A38" s="234"/>
      <c r="B38" s="290" t="s">
        <v>13</v>
      </c>
      <c r="C38" s="294" t="s">
        <v>557</v>
      </c>
      <c r="D38" s="295">
        <v>1500000</v>
      </c>
      <c r="E38" s="323">
        <v>0</v>
      </c>
      <c r="F38" s="323">
        <v>0</v>
      </c>
      <c r="G38" s="323">
        <v>0</v>
      </c>
      <c r="H38" s="323">
        <v>0</v>
      </c>
      <c r="I38" s="295">
        <v>-5.7689500000000002</v>
      </c>
      <c r="J38" s="323">
        <v>0</v>
      </c>
      <c r="K38" s="323">
        <v>0</v>
      </c>
      <c r="L38" s="323">
        <v>0</v>
      </c>
      <c r="M38" s="323">
        <v>0</v>
      </c>
      <c r="N38" s="323">
        <v>0</v>
      </c>
      <c r="O38" s="323">
        <v>0</v>
      </c>
      <c r="P38" s="295">
        <v>-1870</v>
      </c>
      <c r="Q38" s="295">
        <v>1498124.2310500001</v>
      </c>
      <c r="R38" s="323">
        <v>0</v>
      </c>
      <c r="S38" s="296">
        <v>1498124.2310500001</v>
      </c>
      <c r="T38" s="271"/>
      <c r="U38" s="271"/>
      <c r="V38" s="271"/>
      <c r="W38" s="271"/>
      <c r="X38" s="271"/>
      <c r="Y38" s="271"/>
      <c r="Z38" s="271"/>
      <c r="AA38" s="271"/>
      <c r="AB38" s="271"/>
      <c r="AC38" s="271"/>
      <c r="AD38" s="271"/>
      <c r="AE38" s="271"/>
      <c r="AF38" s="271"/>
      <c r="AG38" s="271"/>
      <c r="AH38" s="271"/>
      <c r="AI38" s="271"/>
      <c r="AJ38" s="271"/>
      <c r="AK38" s="271"/>
      <c r="AL38" s="271"/>
      <c r="AM38" s="271"/>
      <c r="AN38" s="271"/>
      <c r="AO38" s="271"/>
      <c r="AP38" s="271"/>
      <c r="AQ38" s="271"/>
      <c r="AR38" s="271"/>
    </row>
    <row r="39" spans="1:44" ht="15.75" customHeight="1" x14ac:dyDescent="0.3">
      <c r="A39" s="234"/>
      <c r="B39" s="240" t="s">
        <v>15</v>
      </c>
      <c r="C39" s="293" t="s">
        <v>558</v>
      </c>
      <c r="D39" s="295"/>
      <c r="E39" s="323">
        <v>0</v>
      </c>
      <c r="F39" s="323">
        <v>0</v>
      </c>
      <c r="G39" s="323">
        <v>0</v>
      </c>
      <c r="H39" s="323">
        <v>0</v>
      </c>
      <c r="I39" s="295">
        <v>-1093.0806500000001</v>
      </c>
      <c r="J39" s="323">
        <v>0</v>
      </c>
      <c r="K39" s="323">
        <v>0</v>
      </c>
      <c r="L39" s="323">
        <v>0</v>
      </c>
      <c r="M39" s="323">
        <v>0</v>
      </c>
      <c r="N39" s="323">
        <v>0</v>
      </c>
      <c r="O39" s="323">
        <v>0</v>
      </c>
      <c r="P39" s="295">
        <v>171492</v>
      </c>
      <c r="Q39" s="295">
        <v>170398.91935000001</v>
      </c>
      <c r="R39" s="323">
        <v>0</v>
      </c>
      <c r="S39" s="296">
        <v>170398.91935000001</v>
      </c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  <c r="AF39" s="271"/>
      <c r="AG39" s="271"/>
      <c r="AH39" s="271"/>
      <c r="AI39" s="271"/>
      <c r="AJ39" s="271"/>
      <c r="AK39" s="271"/>
      <c r="AL39" s="271"/>
      <c r="AM39" s="271"/>
      <c r="AN39" s="271"/>
      <c r="AO39" s="271"/>
      <c r="AP39" s="271"/>
      <c r="AQ39" s="271"/>
      <c r="AR39" s="271"/>
    </row>
    <row r="40" spans="1:44" ht="15.75" customHeight="1" x14ac:dyDescent="0.3">
      <c r="A40" s="234"/>
      <c r="B40" s="290" t="s">
        <v>17</v>
      </c>
      <c r="C40" s="297" t="s">
        <v>559</v>
      </c>
      <c r="D40" s="323">
        <v>0</v>
      </c>
      <c r="E40" s="323">
        <v>0</v>
      </c>
      <c r="F40" s="323">
        <v>0</v>
      </c>
      <c r="G40" s="323">
        <v>0</v>
      </c>
      <c r="H40" s="323">
        <v>0</v>
      </c>
      <c r="I40" s="323">
        <v>0</v>
      </c>
      <c r="J40" s="323">
        <v>0</v>
      </c>
      <c r="K40" s="323">
        <v>0</v>
      </c>
      <c r="L40" s="323">
        <v>0</v>
      </c>
      <c r="M40" s="323">
        <v>0</v>
      </c>
      <c r="N40" s="323">
        <v>0</v>
      </c>
      <c r="O40" s="323">
        <v>0</v>
      </c>
      <c r="P40" s="323">
        <v>0</v>
      </c>
      <c r="Q40" s="323">
        <v>0</v>
      </c>
      <c r="R40" s="323">
        <v>0</v>
      </c>
      <c r="S40" s="324">
        <v>0</v>
      </c>
      <c r="T40" s="271"/>
      <c r="U40" s="271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  <c r="AF40" s="271"/>
      <c r="AG40" s="271"/>
      <c r="AH40" s="271"/>
      <c r="AI40" s="271"/>
      <c r="AJ40" s="271"/>
      <c r="AK40" s="271"/>
      <c r="AL40" s="271"/>
      <c r="AM40" s="271"/>
      <c r="AN40" s="271"/>
      <c r="AO40" s="271"/>
      <c r="AP40" s="271"/>
      <c r="AQ40" s="271"/>
      <c r="AR40" s="271"/>
    </row>
    <row r="41" spans="1:44" ht="15.75" customHeight="1" x14ac:dyDescent="0.3">
      <c r="A41" s="234"/>
      <c r="B41" s="240" t="s">
        <v>19</v>
      </c>
      <c r="C41" s="115" t="s">
        <v>560</v>
      </c>
      <c r="D41" s="323">
        <v>0</v>
      </c>
      <c r="E41" s="323">
        <v>0</v>
      </c>
      <c r="F41" s="323">
        <v>0</v>
      </c>
      <c r="G41" s="323">
        <v>0</v>
      </c>
      <c r="H41" s="323">
        <v>0</v>
      </c>
      <c r="I41" s="323">
        <v>0</v>
      </c>
      <c r="J41" s="323">
        <v>0</v>
      </c>
      <c r="K41" s="323">
        <v>0</v>
      </c>
      <c r="L41" s="323">
        <v>0</v>
      </c>
      <c r="M41" s="323">
        <v>0</v>
      </c>
      <c r="N41" s="323">
        <v>0</v>
      </c>
      <c r="O41" s="323">
        <v>0</v>
      </c>
      <c r="P41" s="323">
        <v>0</v>
      </c>
      <c r="Q41" s="323">
        <v>0</v>
      </c>
      <c r="R41" s="323">
        <v>0</v>
      </c>
      <c r="S41" s="324">
        <v>0</v>
      </c>
      <c r="T41" s="271"/>
      <c r="U41" s="271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  <c r="AF41" s="271"/>
      <c r="AG41" s="271"/>
      <c r="AH41" s="271"/>
      <c r="AI41" s="271"/>
      <c r="AJ41" s="271"/>
      <c r="AK41" s="271"/>
      <c r="AL41" s="271"/>
      <c r="AM41" s="271"/>
      <c r="AN41" s="271"/>
      <c r="AO41" s="271"/>
      <c r="AP41" s="271"/>
      <c r="AQ41" s="271"/>
      <c r="AR41" s="271"/>
    </row>
    <row r="42" spans="1:44" ht="15.75" customHeight="1" x14ac:dyDescent="0.3">
      <c r="A42" s="234"/>
      <c r="B42" s="240" t="s">
        <v>25</v>
      </c>
      <c r="C42" s="298" t="s">
        <v>561</v>
      </c>
      <c r="D42" s="323">
        <v>0</v>
      </c>
      <c r="E42" s="323">
        <v>0</v>
      </c>
      <c r="F42" s="323">
        <v>0</v>
      </c>
      <c r="G42" s="323">
        <v>0</v>
      </c>
      <c r="H42" s="323">
        <v>0</v>
      </c>
      <c r="I42" s="323">
        <v>0</v>
      </c>
      <c r="J42" s="323">
        <v>0</v>
      </c>
      <c r="K42" s="323">
        <v>0</v>
      </c>
      <c r="L42" s="323">
        <v>0</v>
      </c>
      <c r="M42" s="323">
        <v>0</v>
      </c>
      <c r="N42" s="323">
        <v>0</v>
      </c>
      <c r="O42" s="323">
        <v>0</v>
      </c>
      <c r="P42" s="323">
        <v>0</v>
      </c>
      <c r="Q42" s="323">
        <v>0</v>
      </c>
      <c r="R42" s="323">
        <v>0</v>
      </c>
      <c r="S42" s="324">
        <v>0</v>
      </c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271"/>
      <c r="AQ42" s="271"/>
      <c r="AR42" s="271"/>
    </row>
    <row r="43" spans="1:44" ht="15.75" customHeight="1" x14ac:dyDescent="0.3">
      <c r="A43" s="234"/>
      <c r="B43" s="240" t="s">
        <v>27</v>
      </c>
      <c r="C43" s="297" t="s">
        <v>562</v>
      </c>
      <c r="D43" s="323">
        <v>0</v>
      </c>
      <c r="E43" s="323">
        <v>0</v>
      </c>
      <c r="F43" s="323">
        <v>0</v>
      </c>
      <c r="G43" s="323">
        <v>0</v>
      </c>
      <c r="H43" s="323">
        <v>0</v>
      </c>
      <c r="I43" s="323">
        <v>0</v>
      </c>
      <c r="J43" s="323">
        <v>0</v>
      </c>
      <c r="K43" s="323">
        <v>0</v>
      </c>
      <c r="L43" s="323">
        <v>0</v>
      </c>
      <c r="M43" s="323">
        <v>0</v>
      </c>
      <c r="N43" s="323">
        <v>0</v>
      </c>
      <c r="O43" s="323">
        <v>0</v>
      </c>
      <c r="P43" s="323">
        <v>0</v>
      </c>
      <c r="Q43" s="323">
        <v>0</v>
      </c>
      <c r="R43" s="323">
        <v>0</v>
      </c>
      <c r="S43" s="324">
        <v>0</v>
      </c>
      <c r="T43" s="271"/>
      <c r="U43" s="271"/>
      <c r="V43" s="271"/>
      <c r="W43" s="271"/>
      <c r="X43" s="271"/>
      <c r="Y43" s="271"/>
      <c r="Z43" s="271"/>
      <c r="AA43" s="271"/>
      <c r="AB43" s="271"/>
      <c r="AC43" s="271"/>
      <c r="AD43" s="271"/>
      <c r="AE43" s="271"/>
      <c r="AF43" s="271"/>
      <c r="AG43" s="271"/>
      <c r="AH43" s="271"/>
      <c r="AI43" s="271"/>
      <c r="AJ43" s="271"/>
      <c r="AK43" s="271"/>
      <c r="AL43" s="271"/>
      <c r="AM43" s="271"/>
      <c r="AN43" s="271"/>
      <c r="AO43" s="271"/>
      <c r="AP43" s="271"/>
      <c r="AQ43" s="271"/>
      <c r="AR43" s="271"/>
    </row>
    <row r="44" spans="1:44" ht="15.75" customHeight="1" x14ac:dyDescent="0.3">
      <c r="A44" s="234"/>
      <c r="B44" s="240" t="s">
        <v>39</v>
      </c>
      <c r="C44" s="297" t="s">
        <v>563</v>
      </c>
      <c r="D44" s="323">
        <v>0</v>
      </c>
      <c r="E44" s="323">
        <v>0</v>
      </c>
      <c r="F44" s="323">
        <v>0</v>
      </c>
      <c r="G44" s="323">
        <v>0</v>
      </c>
      <c r="H44" s="323">
        <v>0</v>
      </c>
      <c r="I44" s="323">
        <v>0</v>
      </c>
      <c r="J44" s="323">
        <v>0</v>
      </c>
      <c r="K44" s="323">
        <v>0</v>
      </c>
      <c r="L44" s="323">
        <v>0</v>
      </c>
      <c r="M44" s="323">
        <v>0</v>
      </c>
      <c r="N44" s="323">
        <v>0</v>
      </c>
      <c r="O44" s="323">
        <v>0</v>
      </c>
      <c r="P44" s="323">
        <v>0</v>
      </c>
      <c r="Q44" s="323">
        <v>0</v>
      </c>
      <c r="R44" s="323">
        <v>0</v>
      </c>
      <c r="S44" s="324">
        <v>0</v>
      </c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F44" s="271"/>
      <c r="AG44" s="271"/>
      <c r="AH44" s="271"/>
      <c r="AI44" s="271"/>
      <c r="AJ44" s="271"/>
      <c r="AK44" s="271"/>
      <c r="AL44" s="271"/>
      <c r="AM44" s="271"/>
      <c r="AN44" s="271"/>
      <c r="AO44" s="271"/>
      <c r="AP44" s="271"/>
      <c r="AQ44" s="271"/>
      <c r="AR44" s="271"/>
    </row>
    <row r="45" spans="1:44" ht="15.75" customHeight="1" x14ac:dyDescent="0.3">
      <c r="A45" s="234"/>
      <c r="B45" s="290" t="s">
        <v>41</v>
      </c>
      <c r="C45" s="297" t="s">
        <v>564</v>
      </c>
      <c r="D45" s="323">
        <v>0</v>
      </c>
      <c r="E45" s="323">
        <v>0</v>
      </c>
      <c r="F45" s="323">
        <v>0</v>
      </c>
      <c r="G45" s="323">
        <v>0</v>
      </c>
      <c r="H45" s="323">
        <v>0</v>
      </c>
      <c r="I45" s="323">
        <v>0</v>
      </c>
      <c r="J45" s="323">
        <v>0</v>
      </c>
      <c r="K45" s="323">
        <v>0</v>
      </c>
      <c r="L45" s="323">
        <v>0</v>
      </c>
      <c r="M45" s="323">
        <v>0</v>
      </c>
      <c r="N45" s="323">
        <v>0</v>
      </c>
      <c r="O45" s="295">
        <v>-1870</v>
      </c>
      <c r="P45" s="295">
        <v>1870</v>
      </c>
      <c r="Q45" s="323">
        <v>0</v>
      </c>
      <c r="R45" s="323">
        <v>0</v>
      </c>
      <c r="S45" s="324">
        <v>0</v>
      </c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P45" s="271"/>
      <c r="AQ45" s="271"/>
      <c r="AR45" s="271"/>
    </row>
    <row r="46" spans="1:44" ht="15.75" customHeight="1" x14ac:dyDescent="0.3">
      <c r="A46" s="234"/>
      <c r="B46" s="290" t="s">
        <v>43</v>
      </c>
      <c r="C46" s="297" t="s">
        <v>565</v>
      </c>
      <c r="D46" s="323">
        <v>0</v>
      </c>
      <c r="E46" s="323">
        <v>0</v>
      </c>
      <c r="F46" s="323">
        <v>0</v>
      </c>
      <c r="G46" s="323">
        <v>0</v>
      </c>
      <c r="H46" s="323">
        <v>0</v>
      </c>
      <c r="I46" s="323">
        <v>0</v>
      </c>
      <c r="J46" s="323">
        <v>0</v>
      </c>
      <c r="K46" s="323">
        <v>0</v>
      </c>
      <c r="L46" s="323">
        <v>0</v>
      </c>
      <c r="M46" s="323">
        <v>0</v>
      </c>
      <c r="N46" s="323">
        <v>0</v>
      </c>
      <c r="O46" s="323">
        <v>0</v>
      </c>
      <c r="P46" s="323">
        <v>0</v>
      </c>
      <c r="Q46" s="323">
        <v>0</v>
      </c>
      <c r="R46" s="323">
        <v>0</v>
      </c>
      <c r="S46" s="324">
        <v>0</v>
      </c>
      <c r="T46" s="271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F46" s="271"/>
      <c r="AG46" s="271"/>
      <c r="AH46" s="271"/>
      <c r="AI46" s="271"/>
      <c r="AJ46" s="271"/>
      <c r="AK46" s="271"/>
      <c r="AL46" s="271"/>
      <c r="AM46" s="271"/>
      <c r="AN46" s="271"/>
      <c r="AO46" s="271"/>
      <c r="AP46" s="271"/>
      <c r="AQ46" s="271"/>
      <c r="AR46" s="271"/>
    </row>
    <row r="47" spans="1:44" ht="15.75" customHeight="1" x14ac:dyDescent="0.3">
      <c r="A47" s="234"/>
      <c r="B47" s="299" t="s">
        <v>45</v>
      </c>
      <c r="C47" s="297" t="s">
        <v>566</v>
      </c>
      <c r="D47" s="323">
        <v>0</v>
      </c>
      <c r="E47" s="323">
        <v>0</v>
      </c>
      <c r="F47" s="323">
        <v>0</v>
      </c>
      <c r="G47" s="323">
        <v>0</v>
      </c>
      <c r="H47" s="323">
        <v>0</v>
      </c>
      <c r="I47" s="323">
        <v>0</v>
      </c>
      <c r="J47" s="323">
        <v>0</v>
      </c>
      <c r="K47" s="323">
        <v>0</v>
      </c>
      <c r="L47" s="323">
        <v>0</v>
      </c>
      <c r="M47" s="323">
        <v>0</v>
      </c>
      <c r="N47" s="323">
        <v>0</v>
      </c>
      <c r="O47" s="323">
        <v>0</v>
      </c>
      <c r="P47" s="323">
        <v>0</v>
      </c>
      <c r="Q47" s="323">
        <v>0</v>
      </c>
      <c r="R47" s="323">
        <v>0</v>
      </c>
      <c r="S47" s="324">
        <v>0</v>
      </c>
      <c r="T47" s="271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271"/>
      <c r="AJ47" s="271"/>
      <c r="AK47" s="271"/>
      <c r="AL47" s="271"/>
      <c r="AM47" s="271"/>
      <c r="AN47" s="271"/>
      <c r="AO47" s="271"/>
      <c r="AP47" s="271"/>
      <c r="AQ47" s="271"/>
      <c r="AR47" s="271"/>
    </row>
    <row r="48" spans="1:44" ht="15.75" customHeight="1" x14ac:dyDescent="0.3">
      <c r="A48" s="234"/>
      <c r="B48" s="299" t="s">
        <v>47</v>
      </c>
      <c r="C48" s="297" t="s">
        <v>567</v>
      </c>
      <c r="D48" s="323">
        <v>0</v>
      </c>
      <c r="E48" s="323">
        <v>0</v>
      </c>
      <c r="F48" s="323">
        <v>0</v>
      </c>
      <c r="G48" s="323">
        <v>0</v>
      </c>
      <c r="H48" s="323">
        <v>0</v>
      </c>
      <c r="I48" s="323">
        <v>0</v>
      </c>
      <c r="J48" s="323">
        <v>0</v>
      </c>
      <c r="K48" s="323">
        <v>0</v>
      </c>
      <c r="L48" s="323">
        <v>0</v>
      </c>
      <c r="M48" s="323">
        <v>0</v>
      </c>
      <c r="N48" s="323">
        <v>0</v>
      </c>
      <c r="O48" s="323">
        <v>0</v>
      </c>
      <c r="P48" s="323">
        <v>0</v>
      </c>
      <c r="Q48" s="323">
        <v>0</v>
      </c>
      <c r="R48" s="323">
        <v>0</v>
      </c>
      <c r="S48" s="324">
        <v>0</v>
      </c>
      <c r="T48" s="271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F48" s="271"/>
      <c r="AG48" s="271"/>
      <c r="AH48" s="271"/>
      <c r="AI48" s="271"/>
      <c r="AJ48" s="271"/>
      <c r="AK48" s="271"/>
      <c r="AL48" s="271"/>
      <c r="AM48" s="271"/>
      <c r="AN48" s="271"/>
      <c r="AO48" s="271"/>
      <c r="AP48" s="271"/>
      <c r="AQ48" s="271"/>
      <c r="AR48" s="271"/>
    </row>
    <row r="49" spans="1:44" ht="15.75" customHeight="1" x14ac:dyDescent="0.3">
      <c r="A49" s="234"/>
      <c r="B49" s="299" t="s">
        <v>568</v>
      </c>
      <c r="C49" s="297" t="s">
        <v>569</v>
      </c>
      <c r="D49" s="323">
        <v>0</v>
      </c>
      <c r="E49" s="323">
        <v>0</v>
      </c>
      <c r="F49" s="323">
        <v>0</v>
      </c>
      <c r="G49" s="323">
        <v>0</v>
      </c>
      <c r="H49" s="323">
        <v>0</v>
      </c>
      <c r="I49" s="323">
        <v>0</v>
      </c>
      <c r="J49" s="323">
        <v>0</v>
      </c>
      <c r="K49" s="323">
        <v>0</v>
      </c>
      <c r="L49" s="323">
        <v>0</v>
      </c>
      <c r="M49" s="323">
        <v>0</v>
      </c>
      <c r="N49" s="323">
        <v>0</v>
      </c>
      <c r="O49" s="323">
        <v>0</v>
      </c>
      <c r="P49" s="323">
        <v>0</v>
      </c>
      <c r="Q49" s="323">
        <v>0</v>
      </c>
      <c r="R49" s="323">
        <v>0</v>
      </c>
      <c r="S49" s="324">
        <v>0</v>
      </c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1"/>
      <c r="AH49" s="271"/>
      <c r="AI49" s="271"/>
      <c r="AJ49" s="271"/>
      <c r="AK49" s="271"/>
      <c r="AL49" s="271"/>
      <c r="AM49" s="271"/>
      <c r="AN49" s="271"/>
      <c r="AO49" s="271"/>
      <c r="AP49" s="271"/>
      <c r="AQ49" s="271"/>
      <c r="AR49" s="271"/>
    </row>
    <row r="50" spans="1:44" ht="15.75" customHeight="1" x14ac:dyDescent="0.3">
      <c r="A50" s="234"/>
      <c r="B50" s="290"/>
      <c r="C50" s="297"/>
      <c r="D50" s="295"/>
      <c r="E50" s="295"/>
      <c r="F50" s="295"/>
      <c r="G50" s="295"/>
      <c r="H50" s="295"/>
      <c r="I50" s="295"/>
      <c r="J50" s="295"/>
      <c r="K50" s="295"/>
      <c r="L50" s="295"/>
      <c r="M50" s="295"/>
      <c r="N50" s="295"/>
      <c r="O50" s="295"/>
      <c r="P50" s="295"/>
      <c r="Q50" s="295"/>
      <c r="R50" s="295"/>
      <c r="S50" s="296"/>
      <c r="T50" s="271"/>
      <c r="U50" s="271"/>
      <c r="V50" s="271"/>
      <c r="W50" s="271"/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271"/>
      <c r="AJ50" s="271"/>
      <c r="AK50" s="271"/>
      <c r="AL50" s="271"/>
      <c r="AM50" s="271"/>
      <c r="AN50" s="271"/>
      <c r="AO50" s="271"/>
      <c r="AP50" s="271"/>
    </row>
    <row r="51" spans="1:44" ht="15.75" customHeight="1" x14ac:dyDescent="0.3">
      <c r="A51" s="306"/>
      <c r="B51" s="307"/>
      <c r="C51" s="308" t="s">
        <v>570</v>
      </c>
      <c r="D51" s="325">
        <v>1500000</v>
      </c>
      <c r="E51" s="326">
        <v>0</v>
      </c>
      <c r="F51" s="327">
        <v>0</v>
      </c>
      <c r="G51" s="327">
        <v>0</v>
      </c>
      <c r="H51" s="327">
        <v>0</v>
      </c>
      <c r="I51" s="328">
        <v>-1098.8496</v>
      </c>
      <c r="J51" s="327">
        <v>0</v>
      </c>
      <c r="K51" s="327">
        <v>0</v>
      </c>
      <c r="L51" s="327">
        <v>0</v>
      </c>
      <c r="M51" s="327">
        <v>0</v>
      </c>
      <c r="N51" s="327">
        <v>0</v>
      </c>
      <c r="O51" s="328">
        <v>-1870</v>
      </c>
      <c r="P51" s="328">
        <v>171492</v>
      </c>
      <c r="Q51" s="328">
        <v>1668523.1504000002</v>
      </c>
      <c r="R51" s="329">
        <v>0</v>
      </c>
      <c r="S51" s="330">
        <v>1668523.1504000002</v>
      </c>
      <c r="T51" s="271"/>
      <c r="U51" s="271"/>
      <c r="V51" s="271"/>
      <c r="W51" s="271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271"/>
      <c r="AI51" s="271"/>
      <c r="AJ51" s="271"/>
      <c r="AK51" s="271"/>
      <c r="AL51" s="271"/>
      <c r="AM51" s="271"/>
      <c r="AN51" s="271"/>
      <c r="AO51" s="271"/>
      <c r="AP51" s="271"/>
      <c r="AQ51" s="271"/>
      <c r="AR51" s="271"/>
    </row>
    <row r="52" spans="1:44" ht="20.100000000000001" customHeight="1" x14ac:dyDescent="0.3">
      <c r="B52" s="33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271"/>
      <c r="AI52" s="271"/>
      <c r="AJ52" s="271"/>
      <c r="AK52" s="271"/>
      <c r="AL52" s="271"/>
      <c r="AM52" s="271"/>
      <c r="AN52" s="271"/>
      <c r="AO52" s="271"/>
      <c r="AP52" s="271"/>
      <c r="AQ52" s="271"/>
      <c r="AR52" s="271"/>
    </row>
    <row r="53" spans="1:44" ht="20.100000000000001" customHeight="1" x14ac:dyDescent="0.3">
      <c r="B53" s="331"/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271"/>
      <c r="AJ53" s="271"/>
      <c r="AK53" s="271"/>
      <c r="AL53" s="271"/>
      <c r="AM53" s="271"/>
      <c r="AN53" s="271"/>
      <c r="AO53" s="271"/>
      <c r="AP53" s="271"/>
      <c r="AQ53" s="271"/>
      <c r="AR53" s="271"/>
    </row>
    <row r="54" spans="1:44" ht="20.100000000000001" customHeight="1" x14ac:dyDescent="0.3">
      <c r="B54" s="331"/>
      <c r="C54" s="332" t="s">
        <v>572</v>
      </c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271"/>
      <c r="P54" s="271"/>
      <c r="Q54" s="271"/>
      <c r="R54" s="271"/>
      <c r="S54" s="271"/>
      <c r="T54" s="271"/>
      <c r="U54" s="271"/>
      <c r="V54" s="271"/>
      <c r="W54" s="271"/>
      <c r="X54" s="271"/>
      <c r="Y54" s="271"/>
      <c r="Z54" s="271"/>
      <c r="AA54" s="271"/>
      <c r="AB54" s="271"/>
      <c r="AC54" s="271"/>
      <c r="AD54" s="271"/>
      <c r="AE54" s="271"/>
      <c r="AF54" s="271"/>
      <c r="AG54" s="271"/>
      <c r="AH54" s="271"/>
      <c r="AI54" s="271"/>
      <c r="AJ54" s="271"/>
      <c r="AK54" s="271"/>
      <c r="AL54" s="271"/>
      <c r="AM54" s="271"/>
      <c r="AN54" s="271"/>
      <c r="AO54" s="271"/>
      <c r="AP54" s="271"/>
      <c r="AQ54" s="271"/>
      <c r="AR54" s="271"/>
    </row>
    <row r="55" spans="1:44" ht="20.100000000000001" customHeight="1" x14ac:dyDescent="0.3">
      <c r="B55" s="331"/>
      <c r="C55" s="57" t="s">
        <v>573</v>
      </c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1"/>
      <c r="AH55" s="271"/>
      <c r="AI55" s="271"/>
      <c r="AJ55" s="271"/>
      <c r="AK55" s="271"/>
      <c r="AL55" s="271"/>
      <c r="AM55" s="271"/>
      <c r="AN55" s="271"/>
      <c r="AO55" s="271"/>
      <c r="AP55" s="271"/>
      <c r="AQ55" s="271"/>
      <c r="AR55" s="271"/>
    </row>
    <row r="56" spans="1:44" ht="20.100000000000001" customHeight="1" x14ac:dyDescent="0.3">
      <c r="B56" s="331"/>
      <c r="C56" s="57" t="s">
        <v>574</v>
      </c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1"/>
      <c r="AH56" s="271"/>
      <c r="AI56" s="271"/>
      <c r="AJ56" s="271"/>
      <c r="AK56" s="271"/>
      <c r="AL56" s="271"/>
      <c r="AM56" s="271"/>
      <c r="AN56" s="271"/>
      <c r="AO56" s="271"/>
      <c r="AP56" s="271"/>
      <c r="AQ56" s="271"/>
      <c r="AR56" s="271"/>
    </row>
    <row r="57" spans="1:44" ht="20.100000000000001" customHeight="1" x14ac:dyDescent="0.3">
      <c r="B57" s="331"/>
      <c r="C57" s="57" t="s">
        <v>575</v>
      </c>
      <c r="D57" s="271"/>
      <c r="E57" s="271"/>
      <c r="F57" s="271"/>
      <c r="G57" s="271"/>
      <c r="H57" s="271"/>
      <c r="I57" s="271"/>
      <c r="J57" s="271"/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71"/>
      <c r="AH57" s="271"/>
      <c r="AI57" s="271"/>
      <c r="AJ57" s="271"/>
      <c r="AK57" s="271"/>
      <c r="AL57" s="271"/>
      <c r="AM57" s="271"/>
      <c r="AN57" s="271"/>
      <c r="AO57" s="271"/>
      <c r="AP57" s="271"/>
      <c r="AQ57" s="271"/>
      <c r="AR57" s="271"/>
    </row>
    <row r="58" spans="1:44" ht="20.100000000000001" customHeight="1" x14ac:dyDescent="0.3">
      <c r="B58" s="331"/>
      <c r="C58" s="57" t="s">
        <v>576</v>
      </c>
      <c r="D58" s="271"/>
      <c r="E58" s="271"/>
      <c r="F58" s="271"/>
      <c r="G58" s="271"/>
      <c r="H58" s="271"/>
      <c r="I58" s="271"/>
      <c r="J58" s="271"/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71"/>
      <c r="AH58" s="271"/>
      <c r="AI58" s="271"/>
      <c r="AJ58" s="271"/>
      <c r="AK58" s="271"/>
      <c r="AL58" s="271"/>
      <c r="AM58" s="271"/>
      <c r="AN58" s="271"/>
      <c r="AO58" s="271"/>
      <c r="AP58" s="271"/>
      <c r="AQ58" s="271"/>
      <c r="AR58" s="271"/>
    </row>
    <row r="59" spans="1:44" ht="20.100000000000001" customHeight="1" x14ac:dyDescent="0.3">
      <c r="B59" s="331"/>
      <c r="C59" s="333" t="s">
        <v>577</v>
      </c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1"/>
      <c r="AH59" s="271"/>
      <c r="AI59" s="271"/>
      <c r="AJ59" s="271"/>
      <c r="AK59" s="271"/>
      <c r="AL59" s="271"/>
      <c r="AM59" s="271"/>
      <c r="AN59" s="271"/>
      <c r="AO59" s="271"/>
      <c r="AP59" s="271"/>
      <c r="AQ59" s="271"/>
      <c r="AR59" s="271"/>
    </row>
    <row r="60" spans="1:44" ht="20.100000000000001" customHeight="1" x14ac:dyDescent="0.3">
      <c r="B60" s="331"/>
      <c r="C60" s="57" t="s">
        <v>578</v>
      </c>
      <c r="D60" s="271"/>
      <c r="E60" s="271"/>
      <c r="F60" s="271"/>
      <c r="G60" s="271"/>
      <c r="H60" s="271"/>
      <c r="I60" s="271"/>
      <c r="J60" s="271"/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71"/>
      <c r="AH60" s="271"/>
      <c r="AI60" s="271"/>
      <c r="AJ60" s="271"/>
      <c r="AK60" s="271"/>
      <c r="AL60" s="271"/>
      <c r="AM60" s="271"/>
      <c r="AN60" s="271"/>
      <c r="AO60" s="271"/>
      <c r="AP60" s="271"/>
      <c r="AQ60" s="271"/>
      <c r="AR60" s="271"/>
    </row>
    <row r="61" spans="1:44" ht="20.100000000000001" customHeight="1" x14ac:dyDescent="0.3">
      <c r="B61" s="331"/>
      <c r="C61" s="271"/>
      <c r="D61" s="271"/>
      <c r="E61" s="271"/>
      <c r="F61" s="271"/>
      <c r="G61" s="271"/>
      <c r="H61" s="271"/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71"/>
      <c r="AH61" s="271"/>
      <c r="AI61" s="271"/>
      <c r="AJ61" s="271"/>
      <c r="AK61" s="271"/>
      <c r="AL61" s="271"/>
      <c r="AM61" s="271"/>
      <c r="AN61" s="271"/>
      <c r="AO61" s="271"/>
      <c r="AP61" s="271"/>
      <c r="AQ61" s="271"/>
      <c r="AR61" s="271"/>
    </row>
    <row r="62" spans="1:44" ht="20.100000000000001" customHeight="1" x14ac:dyDescent="0.3">
      <c r="B62" s="331"/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271"/>
      <c r="AJ62" s="271"/>
      <c r="AK62" s="271"/>
      <c r="AL62" s="271"/>
      <c r="AM62" s="271"/>
      <c r="AN62" s="271"/>
      <c r="AO62" s="271"/>
      <c r="AP62" s="271"/>
      <c r="AQ62" s="271"/>
      <c r="AR62" s="271"/>
    </row>
    <row r="63" spans="1:44" ht="20.100000000000001" customHeight="1" x14ac:dyDescent="0.3">
      <c r="B63" s="331"/>
      <c r="C63" s="271"/>
      <c r="D63" s="271"/>
      <c r="E63" s="271"/>
      <c r="F63" s="271"/>
      <c r="G63" s="271"/>
      <c r="H63" s="271"/>
      <c r="I63" s="271"/>
      <c r="J63" s="271"/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1"/>
      <c r="AK63" s="271"/>
      <c r="AL63" s="271"/>
      <c r="AM63" s="271"/>
      <c r="AN63" s="271"/>
      <c r="AO63" s="271"/>
      <c r="AP63" s="271"/>
      <c r="AQ63" s="271"/>
      <c r="AR63" s="271"/>
    </row>
    <row r="64" spans="1:44" ht="20.100000000000001" customHeight="1" x14ac:dyDescent="0.3">
      <c r="B64" s="331"/>
      <c r="C64" s="271"/>
      <c r="D64" s="271"/>
      <c r="E64" s="271"/>
      <c r="F64" s="271"/>
      <c r="G64" s="271"/>
      <c r="H64" s="271"/>
      <c r="I64" s="271"/>
      <c r="J64" s="271"/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71"/>
      <c r="AH64" s="271"/>
      <c r="AI64" s="271"/>
      <c r="AJ64" s="271"/>
      <c r="AK64" s="271"/>
      <c r="AL64" s="271"/>
      <c r="AM64" s="271"/>
      <c r="AN64" s="271"/>
      <c r="AO64" s="271"/>
      <c r="AP64" s="271"/>
      <c r="AQ64" s="271"/>
      <c r="AR64" s="271"/>
    </row>
    <row r="65" spans="2:44" ht="20.100000000000001" customHeight="1" x14ac:dyDescent="0.3">
      <c r="B65" s="331"/>
      <c r="C65" s="271"/>
      <c r="D65" s="271"/>
      <c r="E65" s="271"/>
      <c r="F65" s="271"/>
      <c r="G65" s="271"/>
      <c r="H65" s="271"/>
      <c r="I65" s="271"/>
      <c r="J65" s="271"/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  <c r="AF65" s="271"/>
      <c r="AG65" s="271"/>
      <c r="AH65" s="271"/>
      <c r="AI65" s="271"/>
      <c r="AJ65" s="271"/>
      <c r="AK65" s="271"/>
      <c r="AL65" s="271"/>
      <c r="AM65" s="271"/>
      <c r="AN65" s="271"/>
      <c r="AO65" s="271"/>
      <c r="AP65" s="271"/>
      <c r="AQ65" s="271"/>
      <c r="AR65" s="271"/>
    </row>
    <row r="66" spans="2:44" ht="20.100000000000001" customHeight="1" x14ac:dyDescent="0.3">
      <c r="B66" s="331"/>
      <c r="C66" s="271"/>
      <c r="D66" s="271"/>
      <c r="E66" s="271"/>
      <c r="F66" s="271"/>
      <c r="G66" s="271"/>
      <c r="H66" s="271"/>
      <c r="I66" s="271"/>
      <c r="J66" s="271"/>
      <c r="K66" s="271"/>
      <c r="L66" s="271"/>
      <c r="M66" s="271"/>
      <c r="N66" s="271"/>
      <c r="O66" s="271"/>
      <c r="P66" s="271"/>
      <c r="Q66" s="271"/>
      <c r="R66" s="271"/>
      <c r="S66" s="271"/>
      <c r="T66" s="271"/>
      <c r="U66" s="271"/>
      <c r="V66" s="271"/>
      <c r="W66" s="271"/>
      <c r="X66" s="271"/>
      <c r="Y66" s="271"/>
      <c r="Z66" s="271"/>
      <c r="AA66" s="271"/>
      <c r="AB66" s="271"/>
      <c r="AC66" s="271"/>
      <c r="AD66" s="271"/>
      <c r="AE66" s="271"/>
      <c r="AF66" s="271"/>
      <c r="AG66" s="271"/>
      <c r="AH66" s="271"/>
      <c r="AI66" s="271"/>
      <c r="AJ66" s="271"/>
      <c r="AK66" s="271"/>
      <c r="AL66" s="271"/>
      <c r="AM66" s="271"/>
      <c r="AN66" s="271"/>
      <c r="AO66" s="271"/>
      <c r="AP66" s="271"/>
      <c r="AQ66" s="271"/>
      <c r="AR66" s="271"/>
    </row>
    <row r="67" spans="2:44" ht="20.100000000000001" customHeight="1" x14ac:dyDescent="0.3">
      <c r="B67" s="331"/>
      <c r="C67" s="271"/>
      <c r="D67" s="271"/>
      <c r="E67" s="271"/>
      <c r="F67" s="271"/>
      <c r="G67" s="271"/>
      <c r="H67" s="271"/>
      <c r="I67" s="271"/>
      <c r="J67" s="271"/>
      <c r="K67" s="271"/>
      <c r="L67" s="271"/>
      <c r="M67" s="271"/>
      <c r="N67" s="271"/>
      <c r="O67" s="271"/>
      <c r="P67" s="271"/>
      <c r="Q67" s="271"/>
      <c r="R67" s="271"/>
      <c r="S67" s="271"/>
      <c r="T67" s="271"/>
      <c r="U67" s="271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  <c r="AF67" s="271"/>
      <c r="AG67" s="271"/>
      <c r="AH67" s="271"/>
      <c r="AI67" s="271"/>
      <c r="AJ67" s="271"/>
      <c r="AK67" s="271"/>
      <c r="AL67" s="271"/>
      <c r="AM67" s="271"/>
      <c r="AN67" s="271"/>
      <c r="AO67" s="271"/>
      <c r="AP67" s="271"/>
      <c r="AQ67" s="271"/>
      <c r="AR67" s="271"/>
    </row>
    <row r="68" spans="2:44" ht="20.100000000000001" customHeight="1" x14ac:dyDescent="0.3">
      <c r="B68" s="331"/>
      <c r="C68" s="271"/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F68" s="271"/>
      <c r="AG68" s="271"/>
      <c r="AH68" s="271"/>
      <c r="AI68" s="271"/>
      <c r="AJ68" s="271"/>
      <c r="AK68" s="271"/>
      <c r="AL68" s="271"/>
      <c r="AM68" s="271"/>
      <c r="AN68" s="271"/>
      <c r="AO68" s="271"/>
      <c r="AP68" s="271"/>
      <c r="AQ68" s="271"/>
      <c r="AR68" s="271"/>
    </row>
    <row r="69" spans="2:44" ht="20.100000000000001" customHeight="1" x14ac:dyDescent="0.3">
      <c r="B69" s="331"/>
      <c r="C69" s="271"/>
    </row>
    <row r="70" spans="2:44" ht="20.100000000000001" customHeight="1" x14ac:dyDescent="0.3">
      <c r="B70" s="331"/>
      <c r="C70" s="271"/>
    </row>
    <row r="71" spans="2:44" ht="20.100000000000001" customHeight="1" x14ac:dyDescent="0.3">
      <c r="B71" s="331"/>
      <c r="C71" s="271"/>
    </row>
    <row r="72" spans="2:44" ht="20.100000000000001" customHeight="1" x14ac:dyDescent="0.3">
      <c r="B72" s="331"/>
      <c r="C72" s="271"/>
    </row>
    <row r="73" spans="2:44" ht="20.100000000000001" customHeight="1" x14ac:dyDescent="0.3">
      <c r="B73" s="331"/>
      <c r="C73" s="271"/>
    </row>
    <row r="74" spans="2:44" ht="20.100000000000001" customHeight="1" x14ac:dyDescent="0.3">
      <c r="B74" s="331"/>
      <c r="C74" s="271"/>
    </row>
    <row r="75" spans="2:44" ht="20.100000000000001" customHeight="1" x14ac:dyDescent="0.3">
      <c r="B75" s="331"/>
      <c r="C75" s="271"/>
    </row>
    <row r="76" spans="2:44" ht="20.100000000000001" customHeight="1" x14ac:dyDescent="0.3">
      <c r="B76" s="331"/>
      <c r="C76" s="271"/>
    </row>
    <row r="77" spans="2:44" ht="20.100000000000001" customHeight="1" x14ac:dyDescent="0.3">
      <c r="B77" s="331"/>
      <c r="C77" s="271"/>
    </row>
    <row r="78" spans="2:44" ht="20.100000000000001" customHeight="1" x14ac:dyDescent="0.3">
      <c r="B78" s="331"/>
      <c r="C78" s="271"/>
    </row>
    <row r="79" spans="2:44" ht="20.100000000000001" customHeight="1" x14ac:dyDescent="0.3">
      <c r="B79" s="331"/>
      <c r="C79" s="271"/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34" orientation="landscape" copies="2" r:id="rId1"/>
  <headerFooter alignWithMargins="0">
    <oddHeader>&amp;R&amp;"Times New Roman,Normal"&amp;12EK1-D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BA24D-2246-4042-9F3A-E2EA14F10B60}">
  <sheetPr>
    <tabColor rgb="FF92D050"/>
    <pageSetUpPr fitToPage="1"/>
  </sheetPr>
  <dimension ref="A1:P117"/>
  <sheetViews>
    <sheetView showGridLines="0" tabSelected="1" topLeftCell="A40" zoomScale="70" zoomScaleNormal="70" workbookViewId="0">
      <selection activeCell="E10" sqref="E10:E68"/>
    </sheetView>
  </sheetViews>
  <sheetFormatPr defaultColWidth="9.109375" defaultRowHeight="12.6" x14ac:dyDescent="0.25"/>
  <cols>
    <col min="1" max="1" width="2.6640625" style="342" customWidth="1"/>
    <col min="2" max="2" width="9.109375" style="342"/>
    <col min="3" max="3" width="93.109375" style="342" customWidth="1"/>
    <col min="4" max="4" width="9.109375" style="342"/>
    <col min="5" max="6" width="20.6640625" style="342" customWidth="1"/>
    <col min="7" max="16384" width="9.109375" style="342"/>
  </cols>
  <sheetData>
    <row r="1" spans="1:16" ht="12.75" customHeight="1" x14ac:dyDescent="0.25">
      <c r="A1" s="335"/>
      <c r="B1" s="336"/>
      <c r="C1" s="337"/>
      <c r="D1" s="338"/>
      <c r="E1" s="339"/>
      <c r="F1" s="340"/>
      <c r="G1" s="341"/>
      <c r="H1" s="341"/>
      <c r="I1" s="341"/>
      <c r="J1" s="341"/>
      <c r="K1" s="341"/>
      <c r="L1" s="341"/>
      <c r="M1" s="341"/>
      <c r="N1" s="341"/>
      <c r="O1" s="341"/>
      <c r="P1" s="341"/>
    </row>
    <row r="2" spans="1:16" ht="18" x14ac:dyDescent="0.35">
      <c r="A2" s="343"/>
      <c r="B2" s="418" t="s">
        <v>579</v>
      </c>
      <c r="C2" s="419"/>
      <c r="D2" s="419"/>
      <c r="E2" s="419"/>
      <c r="F2" s="420"/>
      <c r="G2" s="341"/>
      <c r="H2" s="341"/>
      <c r="I2" s="341"/>
      <c r="J2" s="341"/>
      <c r="K2" s="341"/>
      <c r="L2" s="341"/>
      <c r="M2" s="341"/>
      <c r="N2" s="341"/>
      <c r="O2" s="341"/>
      <c r="P2" s="341"/>
    </row>
    <row r="3" spans="1:16" ht="12.75" customHeight="1" x14ac:dyDescent="0.25">
      <c r="A3" s="344"/>
      <c r="B3" s="345"/>
      <c r="C3" s="346"/>
      <c r="D3" s="26"/>
      <c r="E3" s="347"/>
      <c r="F3" s="348"/>
      <c r="G3" s="341"/>
      <c r="H3" s="341"/>
      <c r="I3" s="341"/>
      <c r="J3" s="341"/>
      <c r="K3" s="341"/>
      <c r="L3" s="341"/>
      <c r="M3" s="341"/>
      <c r="N3" s="341"/>
      <c r="O3" s="341"/>
      <c r="P3" s="341"/>
    </row>
    <row r="4" spans="1:16" ht="18.75" customHeight="1" x14ac:dyDescent="0.25">
      <c r="A4" s="349"/>
      <c r="B4" s="341"/>
      <c r="C4" s="350"/>
      <c r="D4" s="351"/>
      <c r="E4" s="421" t="s">
        <v>1</v>
      </c>
      <c r="F4" s="398"/>
      <c r="G4" s="341"/>
      <c r="H4" s="341"/>
      <c r="I4" s="341"/>
      <c r="J4" s="341"/>
      <c r="K4" s="341"/>
      <c r="L4" s="341"/>
      <c r="M4" s="341"/>
      <c r="N4" s="341"/>
      <c r="O4" s="341"/>
      <c r="P4" s="341"/>
    </row>
    <row r="5" spans="1:16" ht="15.6" x14ac:dyDescent="0.3">
      <c r="A5" s="352"/>
      <c r="B5" s="5"/>
      <c r="D5" s="269"/>
      <c r="E5" s="269" t="s">
        <v>330</v>
      </c>
      <c r="F5" s="353" t="s">
        <v>331</v>
      </c>
    </row>
    <row r="6" spans="1:16" ht="15.75" customHeight="1" x14ac:dyDescent="0.3">
      <c r="A6" s="354"/>
      <c r="B6" s="14"/>
      <c r="C6" s="355"/>
      <c r="D6" s="356"/>
      <c r="E6" s="356" t="s">
        <v>92</v>
      </c>
      <c r="F6" s="357" t="s">
        <v>93</v>
      </c>
    </row>
    <row r="7" spans="1:16" ht="18.75" customHeight="1" x14ac:dyDescent="0.35">
      <c r="A7" s="352"/>
      <c r="B7" s="5"/>
      <c r="C7" s="358"/>
      <c r="D7" s="359" t="s">
        <v>5</v>
      </c>
      <c r="E7" s="360"/>
      <c r="F7" s="254"/>
    </row>
    <row r="8" spans="1:16" ht="18" x14ac:dyDescent="0.35">
      <c r="A8" s="352"/>
      <c r="B8" s="361" t="s">
        <v>580</v>
      </c>
      <c r="C8" s="355" t="s">
        <v>581</v>
      </c>
      <c r="D8" s="362"/>
      <c r="E8" s="363"/>
      <c r="F8" s="260"/>
    </row>
    <row r="9" spans="1:16" ht="12.75" customHeight="1" x14ac:dyDescent="0.35">
      <c r="A9" s="352"/>
      <c r="B9" s="364"/>
      <c r="C9" s="355"/>
      <c r="D9" s="362"/>
      <c r="E9" s="363"/>
      <c r="F9" s="260"/>
    </row>
    <row r="10" spans="1:16" ht="18" x14ac:dyDescent="0.35">
      <c r="A10" s="352"/>
      <c r="B10" s="365" t="s">
        <v>333</v>
      </c>
      <c r="C10" s="366" t="s">
        <v>582</v>
      </c>
      <c r="D10" s="362"/>
      <c r="E10" s="477">
        <v>233.464</v>
      </c>
      <c r="F10" s="367">
        <v>406.79006000000072</v>
      </c>
    </row>
    <row r="11" spans="1:16" ht="12.75" customHeight="1" x14ac:dyDescent="0.3">
      <c r="A11" s="352"/>
      <c r="B11" s="368"/>
      <c r="C11" s="369"/>
      <c r="D11" s="362"/>
      <c r="E11" s="477"/>
      <c r="F11" s="367"/>
    </row>
    <row r="12" spans="1:16" ht="18" x14ac:dyDescent="0.35">
      <c r="A12" s="352"/>
      <c r="B12" s="370" t="s">
        <v>583</v>
      </c>
      <c r="C12" s="115" t="s">
        <v>584</v>
      </c>
      <c r="D12" s="362"/>
      <c r="E12" s="478">
        <v>129.18</v>
      </c>
      <c r="F12" s="371">
        <v>1935.3260900000005</v>
      </c>
    </row>
    <row r="13" spans="1:16" ht="18" x14ac:dyDescent="0.35">
      <c r="A13" s="352"/>
      <c r="B13" s="370" t="s">
        <v>585</v>
      </c>
      <c r="C13" s="115" t="s">
        <v>586</v>
      </c>
      <c r="D13" s="362"/>
      <c r="E13" s="478" t="s">
        <v>699</v>
      </c>
      <c r="F13" s="371">
        <v>0</v>
      </c>
    </row>
    <row r="14" spans="1:16" ht="18" x14ac:dyDescent="0.35">
      <c r="A14" s="352"/>
      <c r="B14" s="370" t="s">
        <v>587</v>
      </c>
      <c r="C14" s="115" t="s">
        <v>588</v>
      </c>
      <c r="D14" s="362"/>
      <c r="E14" s="478" t="s">
        <v>699</v>
      </c>
      <c r="F14" s="371">
        <v>0</v>
      </c>
    </row>
    <row r="15" spans="1:16" ht="18" x14ac:dyDescent="0.35">
      <c r="A15" s="352"/>
      <c r="B15" s="370" t="s">
        <v>589</v>
      </c>
      <c r="C15" s="115" t="s">
        <v>369</v>
      </c>
      <c r="D15" s="362"/>
      <c r="E15" s="478" t="s">
        <v>699</v>
      </c>
      <c r="F15" s="371">
        <v>0</v>
      </c>
    </row>
    <row r="16" spans="1:16" ht="18" x14ac:dyDescent="0.35">
      <c r="A16" s="352"/>
      <c r="B16" s="370" t="s">
        <v>590</v>
      </c>
      <c r="C16" s="115" t="s">
        <v>591</v>
      </c>
      <c r="D16" s="362"/>
      <c r="E16" s="478">
        <v>97.533000000000001</v>
      </c>
      <c r="F16" s="371"/>
    </row>
    <row r="17" spans="1:6" ht="18" x14ac:dyDescent="0.35">
      <c r="A17" s="352"/>
      <c r="B17" s="370" t="s">
        <v>592</v>
      </c>
      <c r="C17" s="115" t="s">
        <v>593</v>
      </c>
      <c r="D17" s="362"/>
      <c r="E17" s="478" t="s">
        <v>699</v>
      </c>
      <c r="F17" s="371">
        <v>0</v>
      </c>
    </row>
    <row r="18" spans="1:6" ht="18" x14ac:dyDescent="0.35">
      <c r="A18" s="352"/>
      <c r="B18" s="370" t="s">
        <v>594</v>
      </c>
      <c r="C18" s="115" t="s">
        <v>595</v>
      </c>
      <c r="D18" s="362"/>
      <c r="E18" s="478">
        <v>-110.721</v>
      </c>
      <c r="F18" s="371">
        <v>-5797.4458000000004</v>
      </c>
    </row>
    <row r="19" spans="1:6" ht="18" x14ac:dyDescent="0.35">
      <c r="A19" s="352"/>
      <c r="B19" s="370" t="s">
        <v>596</v>
      </c>
      <c r="C19" s="115" t="s">
        <v>597</v>
      </c>
      <c r="D19" s="362"/>
      <c r="E19" s="478">
        <v>-2.4060000000000001</v>
      </c>
      <c r="F19" s="371">
        <v>-96.766220000000004</v>
      </c>
    </row>
    <row r="20" spans="1:6" ht="18" x14ac:dyDescent="0.35">
      <c r="A20" s="352"/>
      <c r="B20" s="370" t="s">
        <v>598</v>
      </c>
      <c r="C20" s="115" t="s">
        <v>228</v>
      </c>
      <c r="D20" s="372"/>
      <c r="E20" s="478">
        <v>119.878</v>
      </c>
      <c r="F20" s="371">
        <v>4365.6759900000006</v>
      </c>
    </row>
    <row r="21" spans="1:6" ht="12.75" customHeight="1" x14ac:dyDescent="0.35">
      <c r="A21" s="352"/>
      <c r="B21" s="238"/>
      <c r="C21" s="369"/>
      <c r="D21" s="362"/>
      <c r="E21" s="478"/>
      <c r="F21" s="371"/>
    </row>
    <row r="22" spans="1:6" ht="18" x14ac:dyDescent="0.35">
      <c r="A22" s="352"/>
      <c r="B22" s="365" t="s">
        <v>335</v>
      </c>
      <c r="C22" s="366" t="s">
        <v>599</v>
      </c>
      <c r="D22" s="362"/>
      <c r="E22" s="477" t="s">
        <v>700</v>
      </c>
      <c r="F22" s="367">
        <v>-504553.13724999997</v>
      </c>
    </row>
    <row r="23" spans="1:6" ht="12.75" customHeight="1" x14ac:dyDescent="0.35">
      <c r="A23" s="352"/>
      <c r="B23" s="238"/>
      <c r="C23" s="369"/>
      <c r="D23" s="362"/>
      <c r="E23" s="478"/>
      <c r="F23" s="371"/>
    </row>
    <row r="24" spans="1:6" ht="18" x14ac:dyDescent="0.35">
      <c r="A24" s="352"/>
      <c r="B24" s="370" t="s">
        <v>600</v>
      </c>
      <c r="C24" s="373" t="s">
        <v>601</v>
      </c>
      <c r="D24" s="362"/>
      <c r="E24" s="478">
        <v>-709.50599999999997</v>
      </c>
      <c r="F24" s="371">
        <v>-499999.99864999996</v>
      </c>
    </row>
    <row r="25" spans="1:6" ht="18" x14ac:dyDescent="0.35">
      <c r="A25" s="352"/>
      <c r="B25" s="370" t="s">
        <v>602</v>
      </c>
      <c r="C25" s="115" t="s">
        <v>603</v>
      </c>
      <c r="D25" s="362"/>
      <c r="E25" s="478" t="s">
        <v>699</v>
      </c>
      <c r="F25" s="371">
        <v>0</v>
      </c>
    </row>
    <row r="26" spans="1:6" ht="18" x14ac:dyDescent="0.35">
      <c r="A26" s="352"/>
      <c r="B26" s="370" t="s">
        <v>604</v>
      </c>
      <c r="C26" s="115" t="s">
        <v>605</v>
      </c>
      <c r="D26" s="362"/>
      <c r="E26" s="478" t="s">
        <v>699</v>
      </c>
      <c r="F26" s="371">
        <v>0</v>
      </c>
    </row>
    <row r="27" spans="1:6" ht="18" x14ac:dyDescent="0.35">
      <c r="A27" s="352"/>
      <c r="B27" s="370" t="s">
        <v>606</v>
      </c>
      <c r="C27" s="115" t="s">
        <v>607</v>
      </c>
      <c r="D27" s="362"/>
      <c r="E27" s="478">
        <v>-616.82500000000005</v>
      </c>
      <c r="F27" s="371">
        <v>-4553.1386000000002</v>
      </c>
    </row>
    <row r="28" spans="1:6" ht="18" x14ac:dyDescent="0.35">
      <c r="A28" s="352"/>
      <c r="B28" s="370" t="s">
        <v>608</v>
      </c>
      <c r="C28" s="115" t="s">
        <v>609</v>
      </c>
      <c r="D28" s="362"/>
      <c r="E28" s="478" t="s">
        <v>699</v>
      </c>
      <c r="F28" s="371">
        <v>0</v>
      </c>
    </row>
    <row r="29" spans="1:6" ht="18" x14ac:dyDescent="0.35">
      <c r="A29" s="352"/>
      <c r="B29" s="370" t="s">
        <v>610</v>
      </c>
      <c r="C29" s="115" t="s">
        <v>611</v>
      </c>
      <c r="D29" s="362"/>
      <c r="E29" s="478">
        <v>294.44200000000001</v>
      </c>
      <c r="F29" s="371">
        <v>0</v>
      </c>
    </row>
    <row r="30" spans="1:6" ht="18" x14ac:dyDescent="0.35">
      <c r="A30" s="352"/>
      <c r="B30" s="370" t="s">
        <v>612</v>
      </c>
      <c r="C30" s="115" t="s">
        <v>613</v>
      </c>
      <c r="D30" s="362"/>
      <c r="E30" s="478" t="s">
        <v>699</v>
      </c>
      <c r="F30" s="371">
        <v>0</v>
      </c>
    </row>
    <row r="31" spans="1:6" ht="18" x14ac:dyDescent="0.35">
      <c r="A31" s="352"/>
      <c r="B31" s="370" t="s">
        <v>614</v>
      </c>
      <c r="C31" s="115" t="s">
        <v>615</v>
      </c>
      <c r="D31" s="362"/>
      <c r="E31" s="478" t="s">
        <v>699</v>
      </c>
      <c r="F31" s="371">
        <v>0</v>
      </c>
    </row>
    <row r="32" spans="1:6" ht="18" x14ac:dyDescent="0.35">
      <c r="A32" s="352"/>
      <c r="B32" s="370" t="s">
        <v>616</v>
      </c>
      <c r="C32" s="115" t="s">
        <v>617</v>
      </c>
      <c r="D32" s="362"/>
      <c r="E32" s="478" t="s">
        <v>699</v>
      </c>
      <c r="F32" s="371">
        <v>0</v>
      </c>
    </row>
    <row r="33" spans="1:6" ht="18" x14ac:dyDescent="0.35">
      <c r="A33" s="352"/>
      <c r="B33" s="370" t="s">
        <v>618</v>
      </c>
      <c r="C33" s="115" t="s">
        <v>619</v>
      </c>
      <c r="D33" s="372"/>
      <c r="E33" s="478" t="s">
        <v>699</v>
      </c>
      <c r="F33" s="371">
        <v>0</v>
      </c>
    </row>
    <row r="34" spans="1:6" ht="12.75" customHeight="1" x14ac:dyDescent="0.35">
      <c r="A34" s="352"/>
      <c r="B34" s="368"/>
      <c r="C34" s="374"/>
      <c r="D34" s="115"/>
      <c r="E34" s="479"/>
      <c r="F34" s="375"/>
    </row>
    <row r="35" spans="1:6" ht="18" x14ac:dyDescent="0.35">
      <c r="A35" s="352"/>
      <c r="B35" s="361" t="s">
        <v>9</v>
      </c>
      <c r="C35" s="366" t="s">
        <v>620</v>
      </c>
      <c r="D35" s="362"/>
      <c r="E35" s="477">
        <v>-798.42499999999995</v>
      </c>
      <c r="F35" s="367">
        <v>-504146.34718999994</v>
      </c>
    </row>
    <row r="36" spans="1:6" ht="12.75" customHeight="1" x14ac:dyDescent="0.35">
      <c r="A36" s="352"/>
      <c r="B36" s="368"/>
      <c r="C36" s="374"/>
      <c r="D36" s="115"/>
      <c r="E36" s="479"/>
      <c r="F36" s="375"/>
    </row>
    <row r="37" spans="1:6" ht="18" x14ac:dyDescent="0.35">
      <c r="A37" s="352"/>
      <c r="B37" s="361" t="s">
        <v>621</v>
      </c>
      <c r="C37" s="355" t="s">
        <v>622</v>
      </c>
      <c r="D37" s="115"/>
      <c r="E37" s="479"/>
      <c r="F37" s="375"/>
    </row>
    <row r="38" spans="1:6" ht="12.75" customHeight="1" x14ac:dyDescent="0.35">
      <c r="A38" s="352"/>
      <c r="B38" s="238"/>
      <c r="C38" s="374"/>
      <c r="D38" s="115"/>
      <c r="E38" s="479"/>
      <c r="F38" s="375"/>
    </row>
    <row r="39" spans="1:6" ht="18" x14ac:dyDescent="0.35">
      <c r="A39" s="352"/>
      <c r="B39" s="361" t="s">
        <v>11</v>
      </c>
      <c r="C39" s="366" t="s">
        <v>623</v>
      </c>
      <c r="D39" s="362"/>
      <c r="E39" s="477" t="s">
        <v>699</v>
      </c>
      <c r="F39" s="367">
        <v>0</v>
      </c>
    </row>
    <row r="40" spans="1:6" ht="12.75" customHeight="1" x14ac:dyDescent="0.35">
      <c r="A40" s="352"/>
      <c r="B40" s="238"/>
      <c r="C40" s="369"/>
      <c r="D40" s="115"/>
      <c r="E40" s="479"/>
      <c r="F40" s="375"/>
    </row>
    <row r="41" spans="1:6" ht="18" x14ac:dyDescent="0.35">
      <c r="A41" s="352"/>
      <c r="B41" s="370" t="s">
        <v>354</v>
      </c>
      <c r="C41" s="115" t="s">
        <v>624</v>
      </c>
      <c r="D41" s="372"/>
      <c r="E41" s="478" t="s">
        <v>699</v>
      </c>
      <c r="F41" s="371">
        <v>0</v>
      </c>
    </row>
    <row r="42" spans="1:6" ht="18" x14ac:dyDescent="0.35">
      <c r="A42" s="352"/>
      <c r="B42" s="370" t="s">
        <v>356</v>
      </c>
      <c r="C42" s="115" t="s">
        <v>625</v>
      </c>
      <c r="D42" s="372"/>
      <c r="E42" s="478" t="s">
        <v>699</v>
      </c>
      <c r="F42" s="371">
        <v>0</v>
      </c>
    </row>
    <row r="43" spans="1:6" ht="18" x14ac:dyDescent="0.35">
      <c r="A43" s="352"/>
      <c r="B43" s="370" t="s">
        <v>358</v>
      </c>
      <c r="C43" s="115" t="s">
        <v>626</v>
      </c>
      <c r="D43" s="362"/>
      <c r="E43" s="478" t="s">
        <v>699</v>
      </c>
      <c r="F43" s="371">
        <v>0</v>
      </c>
    </row>
    <row r="44" spans="1:6" ht="18" x14ac:dyDescent="0.35">
      <c r="A44" s="352"/>
      <c r="B44" s="370" t="s">
        <v>360</v>
      </c>
      <c r="C44" s="115" t="s">
        <v>627</v>
      </c>
      <c r="D44" s="362"/>
      <c r="E44" s="478" t="s">
        <v>699</v>
      </c>
      <c r="F44" s="371">
        <v>0</v>
      </c>
    </row>
    <row r="45" spans="1:6" ht="18" x14ac:dyDescent="0.35">
      <c r="A45" s="352"/>
      <c r="B45" s="370" t="s">
        <v>362</v>
      </c>
      <c r="C45" s="115" t="s">
        <v>628</v>
      </c>
      <c r="D45" s="362"/>
      <c r="E45" s="478" t="s">
        <v>699</v>
      </c>
      <c r="F45" s="371">
        <v>0</v>
      </c>
    </row>
    <row r="46" spans="1:6" ht="18" x14ac:dyDescent="0.35">
      <c r="A46" s="352"/>
      <c r="B46" s="370" t="s">
        <v>364</v>
      </c>
      <c r="C46" s="115" t="s">
        <v>629</v>
      </c>
      <c r="D46" s="362"/>
      <c r="E46" s="478" t="s">
        <v>699</v>
      </c>
      <c r="F46" s="371">
        <v>0</v>
      </c>
    </row>
    <row r="47" spans="1:6" ht="18" x14ac:dyDescent="0.35">
      <c r="A47" s="352"/>
      <c r="B47" s="370" t="s">
        <v>630</v>
      </c>
      <c r="C47" s="115" t="s">
        <v>631</v>
      </c>
      <c r="D47" s="362"/>
      <c r="E47" s="478" t="s">
        <v>699</v>
      </c>
      <c r="F47" s="371">
        <v>0</v>
      </c>
    </row>
    <row r="48" spans="1:6" ht="18" x14ac:dyDescent="0.35">
      <c r="A48" s="352"/>
      <c r="B48" s="370" t="s">
        <v>632</v>
      </c>
      <c r="C48" s="115" t="s">
        <v>633</v>
      </c>
      <c r="D48" s="362"/>
      <c r="E48" s="478" t="s">
        <v>699</v>
      </c>
      <c r="F48" s="371">
        <v>0</v>
      </c>
    </row>
    <row r="49" spans="1:6" ht="18" x14ac:dyDescent="0.35">
      <c r="A49" s="352"/>
      <c r="B49" s="370" t="s">
        <v>634</v>
      </c>
      <c r="C49" s="115" t="s">
        <v>569</v>
      </c>
      <c r="D49" s="372"/>
      <c r="E49" s="478" t="s">
        <v>699</v>
      </c>
      <c r="F49" s="371">
        <v>0</v>
      </c>
    </row>
    <row r="50" spans="1:6" ht="12.75" customHeight="1" x14ac:dyDescent="0.35">
      <c r="A50" s="352"/>
      <c r="B50" s="238"/>
      <c r="C50" s="369"/>
      <c r="D50" s="362"/>
      <c r="E50" s="478"/>
      <c r="F50" s="371"/>
    </row>
    <row r="51" spans="1:6" ht="18" x14ac:dyDescent="0.35">
      <c r="A51" s="352"/>
      <c r="B51" s="361" t="s">
        <v>635</v>
      </c>
      <c r="C51" s="355" t="s">
        <v>636</v>
      </c>
      <c r="D51" s="362"/>
      <c r="E51" s="478"/>
      <c r="F51" s="371"/>
    </row>
    <row r="52" spans="1:6" ht="12.75" customHeight="1" x14ac:dyDescent="0.35">
      <c r="A52" s="352"/>
      <c r="B52" s="238"/>
      <c r="C52" s="369"/>
      <c r="D52" s="362"/>
      <c r="E52" s="478"/>
      <c r="F52" s="371"/>
    </row>
    <row r="53" spans="1:6" ht="18" x14ac:dyDescent="0.35">
      <c r="A53" s="352"/>
      <c r="B53" s="361" t="s">
        <v>13</v>
      </c>
      <c r="C53" s="366" t="s">
        <v>637</v>
      </c>
      <c r="D53" s="362"/>
      <c r="E53" s="477" t="s">
        <v>699</v>
      </c>
      <c r="F53" s="367">
        <v>0</v>
      </c>
    </row>
    <row r="54" spans="1:6" ht="12.75" customHeight="1" x14ac:dyDescent="0.35">
      <c r="A54" s="352"/>
      <c r="B54" s="368"/>
      <c r="C54" s="369"/>
      <c r="D54" s="362"/>
      <c r="E54" s="478"/>
      <c r="F54" s="371"/>
    </row>
    <row r="55" spans="1:6" ht="18" x14ac:dyDescent="0.35">
      <c r="A55" s="352"/>
      <c r="B55" s="370" t="s">
        <v>209</v>
      </c>
      <c r="C55" s="115" t="s">
        <v>638</v>
      </c>
      <c r="D55" s="362"/>
      <c r="E55" s="478" t="s">
        <v>699</v>
      </c>
      <c r="F55" s="371">
        <v>0</v>
      </c>
    </row>
    <row r="56" spans="1:6" ht="18" x14ac:dyDescent="0.35">
      <c r="A56" s="352"/>
      <c r="B56" s="370" t="s">
        <v>217</v>
      </c>
      <c r="C56" s="115" t="s">
        <v>639</v>
      </c>
      <c r="D56" s="362"/>
      <c r="E56" s="478" t="s">
        <v>699</v>
      </c>
      <c r="F56" s="371">
        <v>0</v>
      </c>
    </row>
    <row r="57" spans="1:6" ht="19.2" x14ac:dyDescent="0.35">
      <c r="A57" s="352"/>
      <c r="B57" s="370" t="s">
        <v>227</v>
      </c>
      <c r="C57" s="115" t="s">
        <v>640</v>
      </c>
      <c r="D57" s="362"/>
      <c r="E57" s="478" t="s">
        <v>699</v>
      </c>
      <c r="F57" s="371">
        <v>0</v>
      </c>
    </row>
    <row r="58" spans="1:6" ht="19.2" x14ac:dyDescent="0.35">
      <c r="A58" s="352"/>
      <c r="B58" s="370" t="s">
        <v>641</v>
      </c>
      <c r="C58" s="115" t="s">
        <v>642</v>
      </c>
      <c r="D58" s="362"/>
      <c r="E58" s="478" t="s">
        <v>699</v>
      </c>
      <c r="F58" s="371">
        <v>0</v>
      </c>
    </row>
    <row r="59" spans="1:6" ht="18" x14ac:dyDescent="0.35">
      <c r="A59" s="352"/>
      <c r="B59" s="370" t="s">
        <v>643</v>
      </c>
      <c r="C59" s="115" t="s">
        <v>644</v>
      </c>
      <c r="D59" s="376"/>
      <c r="E59" s="478" t="s">
        <v>699</v>
      </c>
      <c r="F59" s="371">
        <v>0</v>
      </c>
    </row>
    <row r="60" spans="1:6" ht="18" x14ac:dyDescent="0.35">
      <c r="A60" s="352"/>
      <c r="B60" s="370" t="s">
        <v>645</v>
      </c>
      <c r="C60" s="115" t="s">
        <v>569</v>
      </c>
      <c r="D60" s="372"/>
      <c r="E60" s="478" t="s">
        <v>699</v>
      </c>
      <c r="F60" s="371">
        <v>0</v>
      </c>
    </row>
    <row r="61" spans="1:6" ht="12.75" customHeight="1" x14ac:dyDescent="0.35">
      <c r="A61" s="352"/>
      <c r="B61" s="370"/>
      <c r="C61" s="115"/>
      <c r="D61" s="376"/>
      <c r="E61" s="478"/>
      <c r="F61" s="371"/>
    </row>
    <row r="62" spans="1:6" ht="18" x14ac:dyDescent="0.35">
      <c r="A62" s="352"/>
      <c r="B62" s="361" t="s">
        <v>15</v>
      </c>
      <c r="C62" s="366" t="s">
        <v>646</v>
      </c>
      <c r="D62" s="372"/>
      <c r="E62" s="477">
        <v>3.4980000000000002</v>
      </c>
      <c r="F62" s="367">
        <v>0</v>
      </c>
    </row>
    <row r="63" spans="1:6" ht="12.75" customHeight="1" x14ac:dyDescent="0.35">
      <c r="A63" s="352"/>
      <c r="B63" s="57"/>
      <c r="C63" s="369"/>
      <c r="D63" s="377"/>
      <c r="E63" s="479"/>
      <c r="F63" s="375"/>
    </row>
    <row r="64" spans="1:6" ht="18" x14ac:dyDescent="0.35">
      <c r="A64" s="352"/>
      <c r="B64" s="361" t="s">
        <v>17</v>
      </c>
      <c r="C64" s="366" t="s">
        <v>647</v>
      </c>
      <c r="D64" s="376"/>
      <c r="E64" s="477">
        <v>-794.92700000000002</v>
      </c>
      <c r="F64" s="367">
        <v>-504146.34718999994</v>
      </c>
    </row>
    <row r="65" spans="1:6" ht="12.75" customHeight="1" x14ac:dyDescent="0.35">
      <c r="A65" s="352"/>
      <c r="B65" s="378"/>
      <c r="C65" s="355"/>
      <c r="D65" s="376"/>
      <c r="E65" s="478"/>
      <c r="F65" s="371"/>
    </row>
    <row r="66" spans="1:6" ht="20.399999999999999" x14ac:dyDescent="0.35">
      <c r="A66" s="352"/>
      <c r="B66" s="361" t="s">
        <v>19</v>
      </c>
      <c r="C66" s="366" t="s">
        <v>648</v>
      </c>
      <c r="D66" s="379"/>
      <c r="E66" s="477">
        <v>995.85400000000004</v>
      </c>
      <c r="F66" s="367">
        <v>1500000</v>
      </c>
    </row>
    <row r="67" spans="1:6" ht="12.75" customHeight="1" x14ac:dyDescent="0.35">
      <c r="A67" s="352"/>
      <c r="B67" s="361"/>
      <c r="C67" s="380"/>
      <c r="D67" s="376"/>
      <c r="E67" s="478"/>
      <c r="F67" s="371"/>
    </row>
    <row r="68" spans="1:6" ht="18" x14ac:dyDescent="0.35">
      <c r="A68" s="381"/>
      <c r="B68" s="382" t="s">
        <v>25</v>
      </c>
      <c r="C68" s="383" t="s">
        <v>649</v>
      </c>
      <c r="D68" s="384"/>
      <c r="E68" s="480">
        <v>200.92699999999999</v>
      </c>
      <c r="F68" s="385">
        <v>995853.65281000012</v>
      </c>
    </row>
    <row r="69" spans="1:6" ht="18" x14ac:dyDescent="0.35">
      <c r="A69" s="386"/>
      <c r="B69" s="386"/>
      <c r="C69" s="387"/>
      <c r="D69" s="388"/>
      <c r="E69" s="389"/>
      <c r="F69" s="389"/>
    </row>
    <row r="70" spans="1:6" ht="15.6" x14ac:dyDescent="0.3">
      <c r="D70" s="2"/>
      <c r="E70" s="390"/>
      <c r="F70" s="390"/>
    </row>
    <row r="71" spans="1:6" ht="15.6" x14ac:dyDescent="0.3">
      <c r="D71" s="2"/>
      <c r="E71" s="390"/>
      <c r="F71" s="390"/>
    </row>
    <row r="72" spans="1:6" ht="15.6" x14ac:dyDescent="0.3">
      <c r="D72" s="2"/>
      <c r="E72" s="390"/>
    </row>
    <row r="73" spans="1:6" ht="15.6" x14ac:dyDescent="0.3">
      <c r="D73" s="2"/>
    </row>
    <row r="74" spans="1:6" ht="15.6" x14ac:dyDescent="0.3">
      <c r="D74" s="2"/>
    </row>
    <row r="75" spans="1:6" ht="15.6" x14ac:dyDescent="0.3">
      <c r="D75" s="2"/>
    </row>
    <row r="76" spans="1:6" ht="15.6" x14ac:dyDescent="0.3">
      <c r="D76" s="2"/>
    </row>
    <row r="77" spans="1:6" ht="15.6" x14ac:dyDescent="0.3">
      <c r="D77" s="2"/>
    </row>
    <row r="78" spans="1:6" ht="15.6" x14ac:dyDescent="0.3">
      <c r="D78" s="2"/>
    </row>
    <row r="79" spans="1:6" ht="15.6" x14ac:dyDescent="0.3">
      <c r="D79" s="2"/>
    </row>
    <row r="80" spans="1:6" ht="15.6" x14ac:dyDescent="0.3">
      <c r="D80" s="2"/>
    </row>
    <row r="81" spans="4:4" ht="15.6" x14ac:dyDescent="0.3">
      <c r="D81" s="2"/>
    </row>
    <row r="82" spans="4:4" ht="15.6" x14ac:dyDescent="0.3">
      <c r="D82" s="2"/>
    </row>
    <row r="83" spans="4:4" ht="15.6" x14ac:dyDescent="0.3">
      <c r="D83" s="2"/>
    </row>
    <row r="84" spans="4:4" ht="15.6" x14ac:dyDescent="0.3">
      <c r="D84" s="2"/>
    </row>
    <row r="85" spans="4:4" ht="15.6" x14ac:dyDescent="0.3">
      <c r="D85" s="2"/>
    </row>
    <row r="86" spans="4:4" ht="15.6" x14ac:dyDescent="0.3">
      <c r="D86" s="2"/>
    </row>
    <row r="87" spans="4:4" ht="15.6" x14ac:dyDescent="0.3">
      <c r="D87" s="2"/>
    </row>
    <row r="88" spans="4:4" ht="15.6" x14ac:dyDescent="0.3">
      <c r="D88" s="2"/>
    </row>
    <row r="89" spans="4:4" ht="15.6" x14ac:dyDescent="0.3">
      <c r="D89" s="2"/>
    </row>
    <row r="90" spans="4:4" ht="15.6" x14ac:dyDescent="0.3">
      <c r="D90" s="2"/>
    </row>
    <row r="91" spans="4:4" ht="15.6" x14ac:dyDescent="0.3">
      <c r="D91" s="2"/>
    </row>
    <row r="92" spans="4:4" ht="15.6" x14ac:dyDescent="0.3">
      <c r="D92" s="2"/>
    </row>
    <row r="93" spans="4:4" ht="15.6" x14ac:dyDescent="0.3">
      <c r="D93" s="2"/>
    </row>
    <row r="94" spans="4:4" ht="15.6" x14ac:dyDescent="0.3">
      <c r="D94" s="2"/>
    </row>
    <row r="95" spans="4:4" ht="15.6" x14ac:dyDescent="0.3">
      <c r="D95" s="2"/>
    </row>
    <row r="96" spans="4:4" ht="15.6" x14ac:dyDescent="0.3">
      <c r="D96" s="2"/>
    </row>
    <row r="97" spans="4:4" ht="15.6" x14ac:dyDescent="0.3">
      <c r="D97" s="2"/>
    </row>
    <row r="98" spans="4:4" ht="15.6" x14ac:dyDescent="0.3">
      <c r="D98" s="2"/>
    </row>
    <row r="99" spans="4:4" ht="15.6" x14ac:dyDescent="0.3">
      <c r="D99" s="2"/>
    </row>
    <row r="100" spans="4:4" ht="15.6" x14ac:dyDescent="0.3">
      <c r="D100" s="2"/>
    </row>
    <row r="101" spans="4:4" ht="15.6" x14ac:dyDescent="0.3">
      <c r="D101" s="2"/>
    </row>
    <row r="102" spans="4:4" ht="15.6" x14ac:dyDescent="0.3">
      <c r="D102" s="2"/>
    </row>
    <row r="103" spans="4:4" ht="15.6" x14ac:dyDescent="0.3">
      <c r="D103" s="2"/>
    </row>
    <row r="104" spans="4:4" ht="15.6" x14ac:dyDescent="0.3">
      <c r="D104" s="2"/>
    </row>
    <row r="105" spans="4:4" ht="15.6" x14ac:dyDescent="0.3">
      <c r="D105" s="2"/>
    </row>
    <row r="106" spans="4:4" ht="15.6" x14ac:dyDescent="0.3">
      <c r="D106" s="2"/>
    </row>
    <row r="107" spans="4:4" ht="15.6" x14ac:dyDescent="0.3">
      <c r="D107" s="2"/>
    </row>
    <row r="108" spans="4:4" ht="15.6" x14ac:dyDescent="0.3">
      <c r="D108" s="2"/>
    </row>
    <row r="109" spans="4:4" ht="15.6" x14ac:dyDescent="0.3">
      <c r="D109" s="2"/>
    </row>
    <row r="110" spans="4:4" ht="15.6" x14ac:dyDescent="0.3">
      <c r="D110" s="2"/>
    </row>
    <row r="111" spans="4:4" ht="15.6" x14ac:dyDescent="0.3">
      <c r="D111" s="2"/>
    </row>
    <row r="112" spans="4:4" ht="15.6" x14ac:dyDescent="0.3">
      <c r="D112" s="2"/>
    </row>
    <row r="113" spans="4:4" ht="15.6" x14ac:dyDescent="0.3">
      <c r="D113" s="2"/>
    </row>
    <row r="114" spans="4:4" ht="15.6" x14ac:dyDescent="0.3">
      <c r="D114" s="2"/>
    </row>
    <row r="115" spans="4:4" ht="15.6" x14ac:dyDescent="0.3">
      <c r="D115" s="2"/>
    </row>
    <row r="116" spans="4:4" ht="15.6" x14ac:dyDescent="0.3">
      <c r="D116" s="2"/>
    </row>
    <row r="117" spans="4:4" ht="15.6" x14ac:dyDescent="0.3">
      <c r="D117" s="2"/>
    </row>
  </sheetData>
  <mergeCells count="2">
    <mergeCell ref="B2:F2"/>
    <mergeCell ref="E4:F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6" orientation="portrait" verticalDpi="300" r:id="rId1"/>
  <headerFooter alignWithMargins="0">
    <oddHeader>&amp;R&amp;"Times New Roman,Normal"&amp;12EK1-E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  <vt:lpstr>'Diğer kapsamlı gelir'!Print_Area</vt:lpstr>
      <vt:lpstr>'Kar zarar'!Print_Area</vt:lpstr>
      <vt:lpstr>Varlıklar!Print_Area</vt:lpstr>
      <vt:lpstr>Yükümlülükler!Print_Area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Zeynep Ay</cp:lastModifiedBy>
  <dcterms:created xsi:type="dcterms:W3CDTF">2024-04-17T11:35:53Z</dcterms:created>
  <dcterms:modified xsi:type="dcterms:W3CDTF">2024-04-17T12:48:43Z</dcterms:modified>
</cp:coreProperties>
</file>